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Payouts" sheetId="2" state="visible" r:id="rId2"/>
    <sheet xmlns:r="http://schemas.openxmlformats.org/officeDocument/2006/relationships" name="Bank Import" sheetId="3" state="visible" r:id="rId3"/>
    <sheet xmlns:r="http://schemas.openxmlformats.org/officeDocument/2006/relationships" name="Reconciliatio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libri"/>
      <family val="2"/>
      <color theme="1"/>
      <sz val="11"/>
      <scheme val="minor"/>
    </font>
    <font>
      <b val="1"/>
      <color rgb="00635BFF"/>
      <sz val="14"/>
    </font>
    <font>
      <i val="1"/>
      <color rgb="0057606A"/>
    </font>
    <font>
      <b val="1"/>
    </font>
    <font>
      <b val="1"/>
      <color rgb="001F2328"/>
    </font>
    <font>
      <color rgb="000000FF"/>
    </font>
  </fonts>
  <fills count="3">
    <fill>
      <patternFill/>
    </fill>
    <fill>
      <patternFill patternType="gray125"/>
    </fill>
    <fill>
      <patternFill patternType="solid">
        <fgColor rgb="00F0E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0" borderId="0" pivotButton="0" quotePrefix="0" xfId="0"/>
    <xf numFmtId="0" fontId="4" fillId="2" borderId="0" pivotButton="0" quotePrefix="0" xfId="0"/>
    <xf numFmtId="164" fontId="0" fillId="0" borderId="0" pivotButton="0" quotePrefix="0" xfId="0"/>
    <xf numFmtId="4" fontId="0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FF4CE"/>
        </patternFill>
      </fill>
    </dxf>
    <dxf>
      <fill>
        <patternFill patternType="solid">
          <fgColor rgb="00DFF6DD"/>
        </patternFill>
      </fill>
    </dxf>
    <dxf>
      <font>
        <b val="1"/>
        <color rgb="00B42318"/>
      </font>
      <fill>
        <patternFill patternType="solid">
          <fgColor rgb="00FDE7E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635BFF"/>
    <outlinePr summaryBelow="1" summaryRight="1"/>
    <pageSetUpPr/>
  </sheetPr>
  <dimension ref="B2:B23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2">
      <c r="B2" s="1" t="inlineStr">
        <is>
          <t>Stripe Payout Reconciliation — template</t>
        </is>
      </c>
    </row>
    <row r="3"/>
    <row r="4">
      <c r="B4" t="inlineStr">
        <is>
          <t>1.  Install the add-in: Insert → Get Add-ins → search “Stripe Payout Reconciliation for Excel”.</t>
        </is>
      </c>
    </row>
    <row r="5">
      <c r="B5" t="inlineStr">
        <is>
          <t>2.  Open the task pane (Home ribbon), create an account, and connect a READ-ONLY restricted Stripe key</t>
        </is>
      </c>
    </row>
    <row r="6">
      <c r="B6" s="2" t="inlineStr">
        <is>
          <t xml:space="preserve">     (Stripe: Developers → API keys → Create restricted key → Balance: Read + Payouts: Read). Click “Test my key”.</t>
        </is>
      </c>
    </row>
    <row r="7">
      <c r="B7" t="inlineStr">
        <is>
          <t>3.  Go to the Payouts sheet, set From/To, and let =STRIPE.PAYOUTS(B1,B2) fill the sheet.</t>
        </is>
      </c>
    </row>
    <row r="8">
      <c r="B8" s="2" t="inlineStr">
        <is>
          <t xml:space="preserve">     If you see #NAME?, the add-in isn't loaded yet — open the task pane once, then press Ctrl+Alt+F9 (⌘+Alt+F9 on Mac).</t>
        </is>
      </c>
    </row>
    <row r="9">
      <c r="B9" t="inlineStr">
        <is>
          <t>4.  Paste your bank statement into the Bank Import sheet (columns A–C: Date, Description, Amount).</t>
        </is>
      </c>
    </row>
    <row r="10">
      <c r="B10" s="2" t="inlineStr">
        <is>
          <t xml:space="preserve">     The Date column must contain real dates, not text. Delete the two example rows.</t>
        </is>
      </c>
    </row>
    <row r="11">
      <c r="B11" t="inlineStr">
        <is>
          <t>5.  Read the Reconciliation sheet: every payout is Matched (green) or UNMATCHED (red);</t>
        </is>
      </c>
    </row>
    <row r="12">
      <c r="B12" t="inlineStr">
        <is>
          <t xml:space="preserve">     every bank deposit without a payout is flagged on the Bank Import sheet.</t>
        </is>
      </c>
    </row>
    <row r="13"/>
    <row r="14">
      <c r="B14" s="3" t="inlineStr">
        <is>
          <t>How matching works</t>
        </is>
      </c>
    </row>
    <row r="15">
      <c r="B15" t="inlineStr">
        <is>
          <t>A payout matches a bank row when the amounts agree to the cent and the bank date is within the</t>
        </is>
      </c>
    </row>
    <row r="16">
      <c r="B16" t="inlineStr">
        <is>
          <t>match window (Reconciliation cell J1, default ±3 days — deposits can lag the payout's arrival date).</t>
        </is>
      </c>
    </row>
    <row r="17">
      <c r="B17" s="2" t="inlineStr">
        <is>
          <t>Two payouts with identical amounts inside the window will match the same deposit — verify those by hand.</t>
        </is>
      </c>
    </row>
    <row r="18">
      <c r="B18" s="2" t="inlineStr">
        <is>
          <t>This template assumes a single currency. Run separate copies per currency if you need more.</t>
        </is>
      </c>
    </row>
    <row r="19"/>
    <row r="20">
      <c r="B20" s="3" t="inlineStr">
        <is>
          <t>Useful formulas</t>
        </is>
      </c>
    </row>
    <row r="21">
      <c r="B21" t="inlineStr">
        <is>
          <t>Type  =STRIPE.PAYOUTS(from, to)  for payouts in a date range (id, arrival, amount, currency, status, bank, description)</t>
        </is>
      </c>
    </row>
    <row r="22">
      <c r="B22" t="inlineStr">
        <is>
          <t>Type  =STRIPE.PAYOUT_ITEMS(payoutId)  for the charges, refunds and fees inside one payout</t>
        </is>
      </c>
    </row>
    <row r="23">
      <c r="B23" t="inlineStr">
        <is>
          <t>Type  =STRIPE.BALANCE()  for the current available and pending balance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2" customWidth="1" min="3" max="3"/>
    <col width="10" customWidth="1" min="4" max="4"/>
    <col width="10" customWidth="1" min="5" max="5"/>
    <col width="26" customWidth="1" min="6" max="6"/>
    <col width="28" customWidth="1" min="7" max="7"/>
  </cols>
  <sheetData>
    <row r="1">
      <c r="A1" s="4" t="inlineStr">
        <is>
          <t>From</t>
        </is>
      </c>
      <c r="B1" s="5">
        <f>TODAY()-30</f>
        <v/>
      </c>
      <c r="D1" s="2" t="inlineStr">
        <is>
          <t>← Change these dates, then the payouts below refresh.</t>
        </is>
      </c>
    </row>
    <row r="2">
      <c r="A2" s="4" t="inlineStr">
        <is>
          <t>To</t>
        </is>
      </c>
      <c r="B2" s="5">
        <f>TODAY()</f>
        <v/>
      </c>
    </row>
    <row r="4">
      <c r="A4" s="2" t="inlineStr">
        <is>
          <t>Payouts spill below (header + rows). Don't type inside the spill area.</t>
        </is>
      </c>
    </row>
    <row r="5">
      <c r="A5">
        <f>STRIPE.PAYOUTS(B1,B2)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46" customWidth="1" min="2" max="2"/>
    <col width="14" customWidth="1" min="3" max="3"/>
    <col width="24" customWidth="1" min="4" max="4"/>
  </cols>
  <sheetData>
    <row r="1">
      <c r="A1" s="2" t="inlineStr">
        <is>
          <t>Paste your bank statement below (columns A–C only). Column D flags deposits with no matching payout.</t>
        </is>
      </c>
    </row>
    <row r="3">
      <c r="A3" s="6" t="inlineStr">
        <is>
          <t>Date</t>
        </is>
      </c>
      <c r="B3" s="6" t="inlineStr">
        <is>
          <t>Description</t>
        </is>
      </c>
      <c r="C3" s="6" t="inlineStr">
        <is>
          <t>Amount</t>
        </is>
      </c>
      <c r="D3" s="6" t="inlineStr">
        <is>
          <t>Status</t>
        </is>
      </c>
    </row>
    <row r="4">
      <c r="A4" s="7" t="n">
        <v>46174</v>
      </c>
      <c r="B4" t="inlineStr">
        <is>
          <t>(example — delete this row) ACH CREDIT STRIPE</t>
        </is>
      </c>
      <c r="C4" s="8" t="n">
        <v>4821.1</v>
      </c>
      <c r="D4">
        <f>IF(OR($A4="",$C4=""),"",IF(SUMPRODUCT(IFERROR((ABS(Reconciliation!$C$4:$C$1003-$C4)&lt;0.005)*(ABS(Reconciliation!$B$4:$B$1003-$A4)&lt;=Reconciliation!$J$1),0))&gt;0,"Matched to payout","NO MATCHING PAYOUT"))</f>
        <v/>
      </c>
    </row>
    <row r="5">
      <c r="A5" s="7" t="n">
        <v>46177</v>
      </c>
      <c r="B5" t="inlineStr">
        <is>
          <t>(example — delete this row) ACH CREDIT STRIPE</t>
        </is>
      </c>
      <c r="C5" s="8" t="n">
        <v>1377.55</v>
      </c>
      <c r="D5">
        <f>IF(OR($A5="",$C5=""),"",IF(SUMPRODUCT(IFERROR((ABS(Reconciliation!$C$4:$C$1003-$C5)&lt;0.005)*(ABS(Reconciliation!$B$4:$B$1003-$A5)&lt;=Reconciliation!$J$1),0))&gt;0,"Matched to payout","NO MATCHING PAYOUT"))</f>
        <v/>
      </c>
    </row>
    <row r="6">
      <c r="A6" s="7" t="n"/>
      <c r="C6" s="8" t="n"/>
      <c r="D6">
        <f>IF(OR($A6="",$C6=""),"",IF(SUMPRODUCT(IFERROR((ABS(Reconciliation!$C$4:$C$1003-$C6)&lt;0.005)*(ABS(Reconciliation!$B$4:$B$1003-$A6)&lt;=Reconciliation!$J$1),0))&gt;0,"Matched to payout","NO MATCHING PAYOUT"))</f>
        <v/>
      </c>
    </row>
    <row r="7">
      <c r="A7" s="7" t="n"/>
      <c r="C7" s="8" t="n"/>
      <c r="D7">
        <f>IF(OR($A7="",$C7=""),"",IF(SUMPRODUCT(IFERROR((ABS(Reconciliation!$C$4:$C$1003-$C7)&lt;0.005)*(ABS(Reconciliation!$B$4:$B$1003-$A7)&lt;=Reconciliation!$J$1),0))&gt;0,"Matched to payout","NO MATCHING PAYOUT"))</f>
        <v/>
      </c>
    </row>
    <row r="8">
      <c r="A8" s="7" t="n"/>
      <c r="C8" s="8" t="n"/>
      <c r="D8">
        <f>IF(OR($A8="",$C8=""),"",IF(SUMPRODUCT(IFERROR((ABS(Reconciliation!$C$4:$C$1003-$C8)&lt;0.005)*(ABS(Reconciliation!$B$4:$B$1003-$A8)&lt;=Reconciliation!$J$1),0))&gt;0,"Matched to payout","NO MATCHING PAYOUT"))</f>
        <v/>
      </c>
    </row>
    <row r="9">
      <c r="A9" s="7" t="n"/>
      <c r="C9" s="8" t="n"/>
      <c r="D9">
        <f>IF(OR($A9="",$C9=""),"",IF(SUMPRODUCT(IFERROR((ABS(Reconciliation!$C$4:$C$1003-$C9)&lt;0.005)*(ABS(Reconciliation!$B$4:$B$1003-$A9)&lt;=Reconciliation!$J$1),0))&gt;0,"Matched to payout","NO MATCHING PAYOUT"))</f>
        <v/>
      </c>
    </row>
    <row r="10">
      <c r="A10" s="7" t="n"/>
      <c r="C10" s="8" t="n"/>
      <c r="D10">
        <f>IF(OR($A10="",$C10=""),"",IF(SUMPRODUCT(IFERROR((ABS(Reconciliation!$C$4:$C$1003-$C10)&lt;0.005)*(ABS(Reconciliation!$B$4:$B$1003-$A10)&lt;=Reconciliation!$J$1),0))&gt;0,"Matched to payout","NO MATCHING PAYOUT"))</f>
        <v/>
      </c>
    </row>
    <row r="11">
      <c r="A11" s="7" t="n"/>
      <c r="C11" s="8" t="n"/>
      <c r="D11">
        <f>IF(OR($A11="",$C11=""),"",IF(SUMPRODUCT(IFERROR((ABS(Reconciliation!$C$4:$C$1003-$C11)&lt;0.005)*(ABS(Reconciliation!$B$4:$B$1003-$A11)&lt;=Reconciliation!$J$1),0))&gt;0,"Matched to payout","NO MATCHING PAYOUT"))</f>
        <v/>
      </c>
    </row>
    <row r="12">
      <c r="A12" s="7" t="n"/>
      <c r="C12" s="8" t="n"/>
      <c r="D12">
        <f>IF(OR($A12="",$C12=""),"",IF(SUMPRODUCT(IFERROR((ABS(Reconciliation!$C$4:$C$1003-$C12)&lt;0.005)*(ABS(Reconciliation!$B$4:$B$1003-$A12)&lt;=Reconciliation!$J$1),0))&gt;0,"Matched to payout","NO MATCHING PAYOUT"))</f>
        <v/>
      </c>
    </row>
    <row r="13">
      <c r="A13" s="7" t="n"/>
      <c r="C13" s="8" t="n"/>
      <c r="D13">
        <f>IF(OR($A13="",$C13=""),"",IF(SUMPRODUCT(IFERROR((ABS(Reconciliation!$C$4:$C$1003-$C13)&lt;0.005)*(ABS(Reconciliation!$B$4:$B$1003-$A13)&lt;=Reconciliation!$J$1),0))&gt;0,"Matched to payout","NO MATCHING PAYOUT"))</f>
        <v/>
      </c>
    </row>
    <row r="14">
      <c r="A14" s="7" t="n"/>
      <c r="C14" s="8" t="n"/>
      <c r="D14">
        <f>IF(OR($A14="",$C14=""),"",IF(SUMPRODUCT(IFERROR((ABS(Reconciliation!$C$4:$C$1003-$C14)&lt;0.005)*(ABS(Reconciliation!$B$4:$B$1003-$A14)&lt;=Reconciliation!$J$1),0))&gt;0,"Matched to payout","NO MATCHING PAYOUT"))</f>
        <v/>
      </c>
    </row>
    <row r="15">
      <c r="A15" s="7" t="n"/>
      <c r="C15" s="8" t="n"/>
      <c r="D15">
        <f>IF(OR($A15="",$C15=""),"",IF(SUMPRODUCT(IFERROR((ABS(Reconciliation!$C$4:$C$1003-$C15)&lt;0.005)*(ABS(Reconciliation!$B$4:$B$1003-$A15)&lt;=Reconciliation!$J$1),0))&gt;0,"Matched to payout","NO MATCHING PAYOUT"))</f>
        <v/>
      </c>
    </row>
    <row r="16">
      <c r="A16" s="7" t="n"/>
      <c r="C16" s="8" t="n"/>
      <c r="D16">
        <f>IF(OR($A16="",$C16=""),"",IF(SUMPRODUCT(IFERROR((ABS(Reconciliation!$C$4:$C$1003-$C16)&lt;0.005)*(ABS(Reconciliation!$B$4:$B$1003-$A16)&lt;=Reconciliation!$J$1),0))&gt;0,"Matched to payout","NO MATCHING PAYOUT"))</f>
        <v/>
      </c>
    </row>
    <row r="17">
      <c r="A17" s="7" t="n"/>
      <c r="C17" s="8" t="n"/>
      <c r="D17">
        <f>IF(OR($A17="",$C17=""),"",IF(SUMPRODUCT(IFERROR((ABS(Reconciliation!$C$4:$C$1003-$C17)&lt;0.005)*(ABS(Reconciliation!$B$4:$B$1003-$A17)&lt;=Reconciliation!$J$1),0))&gt;0,"Matched to payout","NO MATCHING PAYOUT"))</f>
        <v/>
      </c>
    </row>
    <row r="18">
      <c r="A18" s="7" t="n"/>
      <c r="C18" s="8" t="n"/>
      <c r="D18">
        <f>IF(OR($A18="",$C18=""),"",IF(SUMPRODUCT(IFERROR((ABS(Reconciliation!$C$4:$C$1003-$C18)&lt;0.005)*(ABS(Reconciliation!$B$4:$B$1003-$A18)&lt;=Reconciliation!$J$1),0))&gt;0,"Matched to payout","NO MATCHING PAYOUT"))</f>
        <v/>
      </c>
    </row>
    <row r="19">
      <c r="A19" s="7" t="n"/>
      <c r="C19" s="8" t="n"/>
      <c r="D19">
        <f>IF(OR($A19="",$C19=""),"",IF(SUMPRODUCT(IFERROR((ABS(Reconciliation!$C$4:$C$1003-$C19)&lt;0.005)*(ABS(Reconciliation!$B$4:$B$1003-$A19)&lt;=Reconciliation!$J$1),0))&gt;0,"Matched to payout","NO MATCHING PAYOUT"))</f>
        <v/>
      </c>
    </row>
    <row r="20">
      <c r="A20" s="7" t="n"/>
      <c r="C20" s="8" t="n"/>
      <c r="D20">
        <f>IF(OR($A20="",$C20=""),"",IF(SUMPRODUCT(IFERROR((ABS(Reconciliation!$C$4:$C$1003-$C20)&lt;0.005)*(ABS(Reconciliation!$B$4:$B$1003-$A20)&lt;=Reconciliation!$J$1),0))&gt;0,"Matched to payout","NO MATCHING PAYOUT"))</f>
        <v/>
      </c>
    </row>
    <row r="21">
      <c r="A21" s="7" t="n"/>
      <c r="C21" s="8" t="n"/>
      <c r="D21">
        <f>IF(OR($A21="",$C21=""),"",IF(SUMPRODUCT(IFERROR((ABS(Reconciliation!$C$4:$C$1003-$C21)&lt;0.005)*(ABS(Reconciliation!$B$4:$B$1003-$A21)&lt;=Reconciliation!$J$1),0))&gt;0,"Matched to payout","NO MATCHING PAYOUT"))</f>
        <v/>
      </c>
    </row>
    <row r="22">
      <c r="A22" s="7" t="n"/>
      <c r="C22" s="8" t="n"/>
      <c r="D22">
        <f>IF(OR($A22="",$C22=""),"",IF(SUMPRODUCT(IFERROR((ABS(Reconciliation!$C$4:$C$1003-$C22)&lt;0.005)*(ABS(Reconciliation!$B$4:$B$1003-$A22)&lt;=Reconciliation!$J$1),0))&gt;0,"Matched to payout","NO MATCHING PAYOUT"))</f>
        <v/>
      </c>
    </row>
    <row r="23">
      <c r="A23" s="7" t="n"/>
      <c r="C23" s="8" t="n"/>
      <c r="D23">
        <f>IF(OR($A23="",$C23=""),"",IF(SUMPRODUCT(IFERROR((ABS(Reconciliation!$C$4:$C$1003-$C23)&lt;0.005)*(ABS(Reconciliation!$B$4:$B$1003-$A23)&lt;=Reconciliation!$J$1),0))&gt;0,"Matched to payout","NO MATCHING PAYOUT"))</f>
        <v/>
      </c>
    </row>
    <row r="24">
      <c r="A24" s="7" t="n"/>
      <c r="C24" s="8" t="n"/>
      <c r="D24">
        <f>IF(OR($A24="",$C24=""),"",IF(SUMPRODUCT(IFERROR((ABS(Reconciliation!$C$4:$C$1003-$C24)&lt;0.005)*(ABS(Reconciliation!$B$4:$B$1003-$A24)&lt;=Reconciliation!$J$1),0))&gt;0,"Matched to payout","NO MATCHING PAYOUT"))</f>
        <v/>
      </c>
    </row>
    <row r="25">
      <c r="A25" s="7" t="n"/>
      <c r="C25" s="8" t="n"/>
      <c r="D25">
        <f>IF(OR($A25="",$C25=""),"",IF(SUMPRODUCT(IFERROR((ABS(Reconciliation!$C$4:$C$1003-$C25)&lt;0.005)*(ABS(Reconciliation!$B$4:$B$1003-$A25)&lt;=Reconciliation!$J$1),0))&gt;0,"Matched to payout","NO MATCHING PAYOUT"))</f>
        <v/>
      </c>
    </row>
    <row r="26">
      <c r="A26" s="7" t="n"/>
      <c r="C26" s="8" t="n"/>
      <c r="D26">
        <f>IF(OR($A26="",$C26=""),"",IF(SUMPRODUCT(IFERROR((ABS(Reconciliation!$C$4:$C$1003-$C26)&lt;0.005)*(ABS(Reconciliation!$B$4:$B$1003-$A26)&lt;=Reconciliation!$J$1),0))&gt;0,"Matched to payout","NO MATCHING PAYOUT"))</f>
        <v/>
      </c>
    </row>
    <row r="27">
      <c r="A27" s="7" t="n"/>
      <c r="C27" s="8" t="n"/>
      <c r="D27">
        <f>IF(OR($A27="",$C27=""),"",IF(SUMPRODUCT(IFERROR((ABS(Reconciliation!$C$4:$C$1003-$C27)&lt;0.005)*(ABS(Reconciliation!$B$4:$B$1003-$A27)&lt;=Reconciliation!$J$1),0))&gt;0,"Matched to payout","NO MATCHING PAYOUT"))</f>
        <v/>
      </c>
    </row>
    <row r="28">
      <c r="A28" s="7" t="n"/>
      <c r="C28" s="8" t="n"/>
      <c r="D28">
        <f>IF(OR($A28="",$C28=""),"",IF(SUMPRODUCT(IFERROR((ABS(Reconciliation!$C$4:$C$1003-$C28)&lt;0.005)*(ABS(Reconciliation!$B$4:$B$1003-$A28)&lt;=Reconciliation!$J$1),0))&gt;0,"Matched to payout","NO MATCHING PAYOUT"))</f>
        <v/>
      </c>
    </row>
    <row r="29">
      <c r="A29" s="7" t="n"/>
      <c r="C29" s="8" t="n"/>
      <c r="D29">
        <f>IF(OR($A29="",$C29=""),"",IF(SUMPRODUCT(IFERROR((ABS(Reconciliation!$C$4:$C$1003-$C29)&lt;0.005)*(ABS(Reconciliation!$B$4:$B$1003-$A29)&lt;=Reconciliation!$J$1),0))&gt;0,"Matched to payout","NO MATCHING PAYOUT"))</f>
        <v/>
      </c>
    </row>
    <row r="30">
      <c r="A30" s="7" t="n"/>
      <c r="C30" s="8" t="n"/>
      <c r="D30">
        <f>IF(OR($A30="",$C30=""),"",IF(SUMPRODUCT(IFERROR((ABS(Reconciliation!$C$4:$C$1003-$C30)&lt;0.005)*(ABS(Reconciliation!$B$4:$B$1003-$A30)&lt;=Reconciliation!$J$1),0))&gt;0,"Matched to payout","NO MATCHING PAYOUT"))</f>
        <v/>
      </c>
    </row>
    <row r="31">
      <c r="A31" s="7" t="n"/>
      <c r="C31" s="8" t="n"/>
      <c r="D31">
        <f>IF(OR($A31="",$C31=""),"",IF(SUMPRODUCT(IFERROR((ABS(Reconciliation!$C$4:$C$1003-$C31)&lt;0.005)*(ABS(Reconciliation!$B$4:$B$1003-$A31)&lt;=Reconciliation!$J$1),0))&gt;0,"Matched to payout","NO MATCHING PAYOUT"))</f>
        <v/>
      </c>
    </row>
    <row r="32">
      <c r="A32" s="7" t="n"/>
      <c r="C32" s="8" t="n"/>
      <c r="D32">
        <f>IF(OR($A32="",$C32=""),"",IF(SUMPRODUCT(IFERROR((ABS(Reconciliation!$C$4:$C$1003-$C32)&lt;0.005)*(ABS(Reconciliation!$B$4:$B$1003-$A32)&lt;=Reconciliation!$J$1),0))&gt;0,"Matched to payout","NO MATCHING PAYOUT"))</f>
        <v/>
      </c>
    </row>
    <row r="33">
      <c r="A33" s="7" t="n"/>
      <c r="C33" s="8" t="n"/>
      <c r="D33">
        <f>IF(OR($A33="",$C33=""),"",IF(SUMPRODUCT(IFERROR((ABS(Reconciliation!$C$4:$C$1003-$C33)&lt;0.005)*(ABS(Reconciliation!$B$4:$B$1003-$A33)&lt;=Reconciliation!$J$1),0))&gt;0,"Matched to payout","NO MATCHING PAYOUT"))</f>
        <v/>
      </c>
    </row>
    <row r="34">
      <c r="A34" s="7" t="n"/>
      <c r="C34" s="8" t="n"/>
      <c r="D34">
        <f>IF(OR($A34="",$C34=""),"",IF(SUMPRODUCT(IFERROR((ABS(Reconciliation!$C$4:$C$1003-$C34)&lt;0.005)*(ABS(Reconciliation!$B$4:$B$1003-$A34)&lt;=Reconciliation!$J$1),0))&gt;0,"Matched to payout","NO MATCHING PAYOUT"))</f>
        <v/>
      </c>
    </row>
    <row r="35">
      <c r="A35" s="7" t="n"/>
      <c r="C35" s="8" t="n"/>
      <c r="D35">
        <f>IF(OR($A35="",$C35=""),"",IF(SUMPRODUCT(IFERROR((ABS(Reconciliation!$C$4:$C$1003-$C35)&lt;0.005)*(ABS(Reconciliation!$B$4:$B$1003-$A35)&lt;=Reconciliation!$J$1),0))&gt;0,"Matched to payout","NO MATCHING PAYOUT"))</f>
        <v/>
      </c>
    </row>
    <row r="36">
      <c r="A36" s="7" t="n"/>
      <c r="C36" s="8" t="n"/>
      <c r="D36">
        <f>IF(OR($A36="",$C36=""),"",IF(SUMPRODUCT(IFERROR((ABS(Reconciliation!$C$4:$C$1003-$C36)&lt;0.005)*(ABS(Reconciliation!$B$4:$B$1003-$A36)&lt;=Reconciliation!$J$1),0))&gt;0,"Matched to payout","NO MATCHING PAYOUT"))</f>
        <v/>
      </c>
    </row>
    <row r="37">
      <c r="A37" s="7" t="n"/>
      <c r="C37" s="8" t="n"/>
      <c r="D37">
        <f>IF(OR($A37="",$C37=""),"",IF(SUMPRODUCT(IFERROR((ABS(Reconciliation!$C$4:$C$1003-$C37)&lt;0.005)*(ABS(Reconciliation!$B$4:$B$1003-$A37)&lt;=Reconciliation!$J$1),0))&gt;0,"Matched to payout","NO MATCHING PAYOUT"))</f>
        <v/>
      </c>
    </row>
    <row r="38">
      <c r="A38" s="7" t="n"/>
      <c r="C38" s="8" t="n"/>
      <c r="D38">
        <f>IF(OR($A38="",$C38=""),"",IF(SUMPRODUCT(IFERROR((ABS(Reconciliation!$C$4:$C$1003-$C38)&lt;0.005)*(ABS(Reconciliation!$B$4:$B$1003-$A38)&lt;=Reconciliation!$J$1),0))&gt;0,"Matched to payout","NO MATCHING PAYOUT"))</f>
        <v/>
      </c>
    </row>
    <row r="39">
      <c r="A39" s="7" t="n"/>
      <c r="C39" s="8" t="n"/>
      <c r="D39">
        <f>IF(OR($A39="",$C39=""),"",IF(SUMPRODUCT(IFERROR((ABS(Reconciliation!$C$4:$C$1003-$C39)&lt;0.005)*(ABS(Reconciliation!$B$4:$B$1003-$A39)&lt;=Reconciliation!$J$1),0))&gt;0,"Matched to payout","NO MATCHING PAYOUT"))</f>
        <v/>
      </c>
    </row>
    <row r="40">
      <c r="A40" s="7" t="n"/>
      <c r="C40" s="8" t="n"/>
      <c r="D40">
        <f>IF(OR($A40="",$C40=""),"",IF(SUMPRODUCT(IFERROR((ABS(Reconciliation!$C$4:$C$1003-$C40)&lt;0.005)*(ABS(Reconciliation!$B$4:$B$1003-$A40)&lt;=Reconciliation!$J$1),0))&gt;0,"Matched to payout","NO MATCHING PAYOUT"))</f>
        <v/>
      </c>
    </row>
    <row r="41">
      <c r="A41" s="7" t="n"/>
      <c r="C41" s="8" t="n"/>
      <c r="D41">
        <f>IF(OR($A41="",$C41=""),"",IF(SUMPRODUCT(IFERROR((ABS(Reconciliation!$C$4:$C$1003-$C41)&lt;0.005)*(ABS(Reconciliation!$B$4:$B$1003-$A41)&lt;=Reconciliation!$J$1),0))&gt;0,"Matched to payout","NO MATCHING PAYOUT"))</f>
        <v/>
      </c>
    </row>
    <row r="42">
      <c r="A42" s="7" t="n"/>
      <c r="C42" s="8" t="n"/>
      <c r="D42">
        <f>IF(OR($A42="",$C42=""),"",IF(SUMPRODUCT(IFERROR((ABS(Reconciliation!$C$4:$C$1003-$C42)&lt;0.005)*(ABS(Reconciliation!$B$4:$B$1003-$A42)&lt;=Reconciliation!$J$1),0))&gt;0,"Matched to payout","NO MATCHING PAYOUT"))</f>
        <v/>
      </c>
    </row>
    <row r="43">
      <c r="A43" s="7" t="n"/>
      <c r="C43" s="8" t="n"/>
      <c r="D43">
        <f>IF(OR($A43="",$C43=""),"",IF(SUMPRODUCT(IFERROR((ABS(Reconciliation!$C$4:$C$1003-$C43)&lt;0.005)*(ABS(Reconciliation!$B$4:$B$1003-$A43)&lt;=Reconciliation!$J$1),0))&gt;0,"Matched to payout","NO MATCHING PAYOUT"))</f>
        <v/>
      </c>
    </row>
    <row r="44">
      <c r="A44" s="7" t="n"/>
      <c r="C44" s="8" t="n"/>
      <c r="D44">
        <f>IF(OR($A44="",$C44=""),"",IF(SUMPRODUCT(IFERROR((ABS(Reconciliation!$C$4:$C$1003-$C44)&lt;0.005)*(ABS(Reconciliation!$B$4:$B$1003-$A44)&lt;=Reconciliation!$J$1),0))&gt;0,"Matched to payout","NO MATCHING PAYOUT"))</f>
        <v/>
      </c>
    </row>
    <row r="45">
      <c r="A45" s="7" t="n"/>
      <c r="C45" s="8" t="n"/>
      <c r="D45">
        <f>IF(OR($A45="",$C45=""),"",IF(SUMPRODUCT(IFERROR((ABS(Reconciliation!$C$4:$C$1003-$C45)&lt;0.005)*(ABS(Reconciliation!$B$4:$B$1003-$A45)&lt;=Reconciliation!$J$1),0))&gt;0,"Matched to payout","NO MATCHING PAYOUT"))</f>
        <v/>
      </c>
    </row>
    <row r="46">
      <c r="A46" s="7" t="n"/>
      <c r="C46" s="8" t="n"/>
      <c r="D46">
        <f>IF(OR($A46="",$C46=""),"",IF(SUMPRODUCT(IFERROR((ABS(Reconciliation!$C$4:$C$1003-$C46)&lt;0.005)*(ABS(Reconciliation!$B$4:$B$1003-$A46)&lt;=Reconciliation!$J$1),0))&gt;0,"Matched to payout","NO MATCHING PAYOUT"))</f>
        <v/>
      </c>
    </row>
    <row r="47">
      <c r="A47" s="7" t="n"/>
      <c r="C47" s="8" t="n"/>
      <c r="D47">
        <f>IF(OR($A47="",$C47=""),"",IF(SUMPRODUCT(IFERROR((ABS(Reconciliation!$C$4:$C$1003-$C47)&lt;0.005)*(ABS(Reconciliation!$B$4:$B$1003-$A47)&lt;=Reconciliation!$J$1),0))&gt;0,"Matched to payout","NO MATCHING PAYOUT"))</f>
        <v/>
      </c>
    </row>
    <row r="48">
      <c r="A48" s="7" t="n"/>
      <c r="C48" s="8" t="n"/>
      <c r="D48">
        <f>IF(OR($A48="",$C48=""),"",IF(SUMPRODUCT(IFERROR((ABS(Reconciliation!$C$4:$C$1003-$C48)&lt;0.005)*(ABS(Reconciliation!$B$4:$B$1003-$A48)&lt;=Reconciliation!$J$1),0))&gt;0,"Matched to payout","NO MATCHING PAYOUT"))</f>
        <v/>
      </c>
    </row>
    <row r="49">
      <c r="A49" s="7" t="n"/>
      <c r="C49" s="8" t="n"/>
      <c r="D49">
        <f>IF(OR($A49="",$C49=""),"",IF(SUMPRODUCT(IFERROR((ABS(Reconciliation!$C$4:$C$1003-$C49)&lt;0.005)*(ABS(Reconciliation!$B$4:$B$1003-$A49)&lt;=Reconciliation!$J$1),0))&gt;0,"Matched to payout","NO MATCHING PAYOUT"))</f>
        <v/>
      </c>
    </row>
    <row r="50">
      <c r="A50" s="7" t="n"/>
      <c r="C50" s="8" t="n"/>
      <c r="D50">
        <f>IF(OR($A50="",$C50=""),"",IF(SUMPRODUCT(IFERROR((ABS(Reconciliation!$C$4:$C$1003-$C50)&lt;0.005)*(ABS(Reconciliation!$B$4:$B$1003-$A50)&lt;=Reconciliation!$J$1),0))&gt;0,"Matched to payout","NO MATCHING PAYOUT"))</f>
        <v/>
      </c>
    </row>
    <row r="51">
      <c r="A51" s="7" t="n"/>
      <c r="C51" s="8" t="n"/>
      <c r="D51">
        <f>IF(OR($A51="",$C51=""),"",IF(SUMPRODUCT(IFERROR((ABS(Reconciliation!$C$4:$C$1003-$C51)&lt;0.005)*(ABS(Reconciliation!$B$4:$B$1003-$A51)&lt;=Reconciliation!$J$1),0))&gt;0,"Matched to payout","NO MATCHING PAYOUT"))</f>
        <v/>
      </c>
    </row>
    <row r="52">
      <c r="A52" s="7" t="n"/>
      <c r="C52" s="8" t="n"/>
      <c r="D52">
        <f>IF(OR($A52="",$C52=""),"",IF(SUMPRODUCT(IFERROR((ABS(Reconciliation!$C$4:$C$1003-$C52)&lt;0.005)*(ABS(Reconciliation!$B$4:$B$1003-$A52)&lt;=Reconciliation!$J$1),0))&gt;0,"Matched to payout","NO MATCHING PAYOUT"))</f>
        <v/>
      </c>
    </row>
    <row r="53">
      <c r="A53" s="7" t="n"/>
      <c r="C53" s="8" t="n"/>
      <c r="D53">
        <f>IF(OR($A53="",$C53=""),"",IF(SUMPRODUCT(IFERROR((ABS(Reconciliation!$C$4:$C$1003-$C53)&lt;0.005)*(ABS(Reconciliation!$B$4:$B$1003-$A53)&lt;=Reconciliation!$J$1),0))&gt;0,"Matched to payout","NO MATCHING PAYOUT"))</f>
        <v/>
      </c>
    </row>
    <row r="54">
      <c r="A54" s="7" t="n"/>
      <c r="C54" s="8" t="n"/>
      <c r="D54">
        <f>IF(OR($A54="",$C54=""),"",IF(SUMPRODUCT(IFERROR((ABS(Reconciliation!$C$4:$C$1003-$C54)&lt;0.005)*(ABS(Reconciliation!$B$4:$B$1003-$A54)&lt;=Reconciliation!$J$1),0))&gt;0,"Matched to payout","NO MATCHING PAYOUT"))</f>
        <v/>
      </c>
    </row>
    <row r="55">
      <c r="A55" s="7" t="n"/>
      <c r="C55" s="8" t="n"/>
      <c r="D55">
        <f>IF(OR($A55="",$C55=""),"",IF(SUMPRODUCT(IFERROR((ABS(Reconciliation!$C$4:$C$1003-$C55)&lt;0.005)*(ABS(Reconciliation!$B$4:$B$1003-$A55)&lt;=Reconciliation!$J$1),0))&gt;0,"Matched to payout","NO MATCHING PAYOUT"))</f>
        <v/>
      </c>
    </row>
    <row r="56">
      <c r="A56" s="7" t="n"/>
      <c r="C56" s="8" t="n"/>
      <c r="D56">
        <f>IF(OR($A56="",$C56=""),"",IF(SUMPRODUCT(IFERROR((ABS(Reconciliation!$C$4:$C$1003-$C56)&lt;0.005)*(ABS(Reconciliation!$B$4:$B$1003-$A56)&lt;=Reconciliation!$J$1),0))&gt;0,"Matched to payout","NO MATCHING PAYOUT"))</f>
        <v/>
      </c>
    </row>
    <row r="57">
      <c r="A57" s="7" t="n"/>
      <c r="C57" s="8" t="n"/>
      <c r="D57">
        <f>IF(OR($A57="",$C57=""),"",IF(SUMPRODUCT(IFERROR((ABS(Reconciliation!$C$4:$C$1003-$C57)&lt;0.005)*(ABS(Reconciliation!$B$4:$B$1003-$A57)&lt;=Reconciliation!$J$1),0))&gt;0,"Matched to payout","NO MATCHING PAYOUT"))</f>
        <v/>
      </c>
    </row>
    <row r="58">
      <c r="A58" s="7" t="n"/>
      <c r="C58" s="8" t="n"/>
      <c r="D58">
        <f>IF(OR($A58="",$C58=""),"",IF(SUMPRODUCT(IFERROR((ABS(Reconciliation!$C$4:$C$1003-$C58)&lt;0.005)*(ABS(Reconciliation!$B$4:$B$1003-$A58)&lt;=Reconciliation!$J$1),0))&gt;0,"Matched to payout","NO MATCHING PAYOUT"))</f>
        <v/>
      </c>
    </row>
    <row r="59">
      <c r="A59" s="7" t="n"/>
      <c r="C59" s="8" t="n"/>
      <c r="D59">
        <f>IF(OR($A59="",$C59=""),"",IF(SUMPRODUCT(IFERROR((ABS(Reconciliation!$C$4:$C$1003-$C59)&lt;0.005)*(ABS(Reconciliation!$B$4:$B$1003-$A59)&lt;=Reconciliation!$J$1),0))&gt;0,"Matched to payout","NO MATCHING PAYOUT"))</f>
        <v/>
      </c>
    </row>
    <row r="60">
      <c r="A60" s="7" t="n"/>
      <c r="C60" s="8" t="n"/>
      <c r="D60">
        <f>IF(OR($A60="",$C60=""),"",IF(SUMPRODUCT(IFERROR((ABS(Reconciliation!$C$4:$C$1003-$C60)&lt;0.005)*(ABS(Reconciliation!$B$4:$B$1003-$A60)&lt;=Reconciliation!$J$1),0))&gt;0,"Matched to payout","NO MATCHING PAYOUT"))</f>
        <v/>
      </c>
    </row>
    <row r="61">
      <c r="A61" s="7" t="n"/>
      <c r="C61" s="8" t="n"/>
      <c r="D61">
        <f>IF(OR($A61="",$C61=""),"",IF(SUMPRODUCT(IFERROR((ABS(Reconciliation!$C$4:$C$1003-$C61)&lt;0.005)*(ABS(Reconciliation!$B$4:$B$1003-$A61)&lt;=Reconciliation!$J$1),0))&gt;0,"Matched to payout","NO MATCHING PAYOUT"))</f>
        <v/>
      </c>
    </row>
    <row r="62">
      <c r="A62" s="7" t="n"/>
      <c r="C62" s="8" t="n"/>
      <c r="D62">
        <f>IF(OR($A62="",$C62=""),"",IF(SUMPRODUCT(IFERROR((ABS(Reconciliation!$C$4:$C$1003-$C62)&lt;0.005)*(ABS(Reconciliation!$B$4:$B$1003-$A62)&lt;=Reconciliation!$J$1),0))&gt;0,"Matched to payout","NO MATCHING PAYOUT"))</f>
        <v/>
      </c>
    </row>
    <row r="63">
      <c r="A63" s="7" t="n"/>
      <c r="C63" s="8" t="n"/>
      <c r="D63">
        <f>IF(OR($A63="",$C63=""),"",IF(SUMPRODUCT(IFERROR((ABS(Reconciliation!$C$4:$C$1003-$C63)&lt;0.005)*(ABS(Reconciliation!$B$4:$B$1003-$A63)&lt;=Reconciliation!$J$1),0))&gt;0,"Matched to payout","NO MATCHING PAYOUT"))</f>
        <v/>
      </c>
    </row>
    <row r="64">
      <c r="A64" s="7" t="n"/>
      <c r="C64" s="8" t="n"/>
      <c r="D64">
        <f>IF(OR($A64="",$C64=""),"",IF(SUMPRODUCT(IFERROR((ABS(Reconciliation!$C$4:$C$1003-$C64)&lt;0.005)*(ABS(Reconciliation!$B$4:$B$1003-$A64)&lt;=Reconciliation!$J$1),0))&gt;0,"Matched to payout","NO MATCHING PAYOUT"))</f>
        <v/>
      </c>
    </row>
    <row r="65">
      <c r="A65" s="7" t="n"/>
      <c r="C65" s="8" t="n"/>
      <c r="D65">
        <f>IF(OR($A65="",$C65=""),"",IF(SUMPRODUCT(IFERROR((ABS(Reconciliation!$C$4:$C$1003-$C65)&lt;0.005)*(ABS(Reconciliation!$B$4:$B$1003-$A65)&lt;=Reconciliation!$J$1),0))&gt;0,"Matched to payout","NO MATCHING PAYOUT"))</f>
        <v/>
      </c>
    </row>
    <row r="66">
      <c r="A66" s="7" t="n"/>
      <c r="C66" s="8" t="n"/>
      <c r="D66">
        <f>IF(OR($A66="",$C66=""),"",IF(SUMPRODUCT(IFERROR((ABS(Reconciliation!$C$4:$C$1003-$C66)&lt;0.005)*(ABS(Reconciliation!$B$4:$B$1003-$A66)&lt;=Reconciliation!$J$1),0))&gt;0,"Matched to payout","NO MATCHING PAYOUT"))</f>
        <v/>
      </c>
    </row>
    <row r="67">
      <c r="A67" s="7" t="n"/>
      <c r="C67" s="8" t="n"/>
      <c r="D67">
        <f>IF(OR($A67="",$C67=""),"",IF(SUMPRODUCT(IFERROR((ABS(Reconciliation!$C$4:$C$1003-$C67)&lt;0.005)*(ABS(Reconciliation!$B$4:$B$1003-$A67)&lt;=Reconciliation!$J$1),0))&gt;0,"Matched to payout","NO MATCHING PAYOUT"))</f>
        <v/>
      </c>
    </row>
    <row r="68">
      <c r="A68" s="7" t="n"/>
      <c r="C68" s="8" t="n"/>
      <c r="D68">
        <f>IF(OR($A68="",$C68=""),"",IF(SUMPRODUCT(IFERROR((ABS(Reconciliation!$C$4:$C$1003-$C68)&lt;0.005)*(ABS(Reconciliation!$B$4:$B$1003-$A68)&lt;=Reconciliation!$J$1),0))&gt;0,"Matched to payout","NO MATCHING PAYOUT"))</f>
        <v/>
      </c>
    </row>
    <row r="69">
      <c r="A69" s="7" t="n"/>
      <c r="C69" s="8" t="n"/>
      <c r="D69">
        <f>IF(OR($A69="",$C69=""),"",IF(SUMPRODUCT(IFERROR((ABS(Reconciliation!$C$4:$C$1003-$C69)&lt;0.005)*(ABS(Reconciliation!$B$4:$B$1003-$A69)&lt;=Reconciliation!$J$1),0))&gt;0,"Matched to payout","NO MATCHING PAYOUT"))</f>
        <v/>
      </c>
    </row>
    <row r="70">
      <c r="A70" s="7" t="n"/>
      <c r="C70" s="8" t="n"/>
      <c r="D70">
        <f>IF(OR($A70="",$C70=""),"",IF(SUMPRODUCT(IFERROR((ABS(Reconciliation!$C$4:$C$1003-$C70)&lt;0.005)*(ABS(Reconciliation!$B$4:$B$1003-$A70)&lt;=Reconciliation!$J$1),0))&gt;0,"Matched to payout","NO MATCHING PAYOUT"))</f>
        <v/>
      </c>
    </row>
    <row r="71">
      <c r="A71" s="7" t="n"/>
      <c r="C71" s="8" t="n"/>
      <c r="D71">
        <f>IF(OR($A71="",$C71=""),"",IF(SUMPRODUCT(IFERROR((ABS(Reconciliation!$C$4:$C$1003-$C71)&lt;0.005)*(ABS(Reconciliation!$B$4:$B$1003-$A71)&lt;=Reconciliation!$J$1),0))&gt;0,"Matched to payout","NO MATCHING PAYOUT"))</f>
        <v/>
      </c>
    </row>
    <row r="72">
      <c r="A72" s="7" t="n"/>
      <c r="C72" s="8" t="n"/>
      <c r="D72">
        <f>IF(OR($A72="",$C72=""),"",IF(SUMPRODUCT(IFERROR((ABS(Reconciliation!$C$4:$C$1003-$C72)&lt;0.005)*(ABS(Reconciliation!$B$4:$B$1003-$A72)&lt;=Reconciliation!$J$1),0))&gt;0,"Matched to payout","NO MATCHING PAYOUT"))</f>
        <v/>
      </c>
    </row>
    <row r="73">
      <c r="A73" s="7" t="n"/>
      <c r="C73" s="8" t="n"/>
      <c r="D73">
        <f>IF(OR($A73="",$C73=""),"",IF(SUMPRODUCT(IFERROR((ABS(Reconciliation!$C$4:$C$1003-$C73)&lt;0.005)*(ABS(Reconciliation!$B$4:$B$1003-$A73)&lt;=Reconciliation!$J$1),0))&gt;0,"Matched to payout","NO MATCHING PAYOUT"))</f>
        <v/>
      </c>
    </row>
    <row r="74">
      <c r="A74" s="7" t="n"/>
      <c r="C74" s="8" t="n"/>
      <c r="D74">
        <f>IF(OR($A74="",$C74=""),"",IF(SUMPRODUCT(IFERROR((ABS(Reconciliation!$C$4:$C$1003-$C74)&lt;0.005)*(ABS(Reconciliation!$B$4:$B$1003-$A74)&lt;=Reconciliation!$J$1),0))&gt;0,"Matched to payout","NO MATCHING PAYOUT"))</f>
        <v/>
      </c>
    </row>
    <row r="75">
      <c r="A75" s="7" t="n"/>
      <c r="C75" s="8" t="n"/>
      <c r="D75">
        <f>IF(OR($A75="",$C75=""),"",IF(SUMPRODUCT(IFERROR((ABS(Reconciliation!$C$4:$C$1003-$C75)&lt;0.005)*(ABS(Reconciliation!$B$4:$B$1003-$A75)&lt;=Reconciliation!$J$1),0))&gt;0,"Matched to payout","NO MATCHING PAYOUT"))</f>
        <v/>
      </c>
    </row>
    <row r="76">
      <c r="A76" s="7" t="n"/>
      <c r="C76" s="8" t="n"/>
      <c r="D76">
        <f>IF(OR($A76="",$C76=""),"",IF(SUMPRODUCT(IFERROR((ABS(Reconciliation!$C$4:$C$1003-$C76)&lt;0.005)*(ABS(Reconciliation!$B$4:$B$1003-$A76)&lt;=Reconciliation!$J$1),0))&gt;0,"Matched to payout","NO MATCHING PAYOUT"))</f>
        <v/>
      </c>
    </row>
    <row r="77">
      <c r="A77" s="7" t="n"/>
      <c r="C77" s="8" t="n"/>
      <c r="D77">
        <f>IF(OR($A77="",$C77=""),"",IF(SUMPRODUCT(IFERROR((ABS(Reconciliation!$C$4:$C$1003-$C77)&lt;0.005)*(ABS(Reconciliation!$B$4:$B$1003-$A77)&lt;=Reconciliation!$J$1),0))&gt;0,"Matched to payout","NO MATCHING PAYOUT"))</f>
        <v/>
      </c>
    </row>
    <row r="78">
      <c r="A78" s="7" t="n"/>
      <c r="C78" s="8" t="n"/>
      <c r="D78">
        <f>IF(OR($A78="",$C78=""),"",IF(SUMPRODUCT(IFERROR((ABS(Reconciliation!$C$4:$C$1003-$C78)&lt;0.005)*(ABS(Reconciliation!$B$4:$B$1003-$A78)&lt;=Reconciliation!$J$1),0))&gt;0,"Matched to payout","NO MATCHING PAYOUT"))</f>
        <v/>
      </c>
    </row>
    <row r="79">
      <c r="A79" s="7" t="n"/>
      <c r="C79" s="8" t="n"/>
      <c r="D79">
        <f>IF(OR($A79="",$C79=""),"",IF(SUMPRODUCT(IFERROR((ABS(Reconciliation!$C$4:$C$1003-$C79)&lt;0.005)*(ABS(Reconciliation!$B$4:$B$1003-$A79)&lt;=Reconciliation!$J$1),0))&gt;0,"Matched to payout","NO MATCHING PAYOUT"))</f>
        <v/>
      </c>
    </row>
    <row r="80">
      <c r="A80" s="7" t="n"/>
      <c r="C80" s="8" t="n"/>
      <c r="D80">
        <f>IF(OR($A80="",$C80=""),"",IF(SUMPRODUCT(IFERROR((ABS(Reconciliation!$C$4:$C$1003-$C80)&lt;0.005)*(ABS(Reconciliation!$B$4:$B$1003-$A80)&lt;=Reconciliation!$J$1),0))&gt;0,"Matched to payout","NO MATCHING PAYOUT"))</f>
        <v/>
      </c>
    </row>
    <row r="81">
      <c r="A81" s="7" t="n"/>
      <c r="C81" s="8" t="n"/>
      <c r="D81">
        <f>IF(OR($A81="",$C81=""),"",IF(SUMPRODUCT(IFERROR((ABS(Reconciliation!$C$4:$C$1003-$C81)&lt;0.005)*(ABS(Reconciliation!$B$4:$B$1003-$A81)&lt;=Reconciliation!$J$1),0))&gt;0,"Matched to payout","NO MATCHING PAYOUT"))</f>
        <v/>
      </c>
    </row>
    <row r="82">
      <c r="A82" s="7" t="n"/>
      <c r="C82" s="8" t="n"/>
      <c r="D82">
        <f>IF(OR($A82="",$C82=""),"",IF(SUMPRODUCT(IFERROR((ABS(Reconciliation!$C$4:$C$1003-$C82)&lt;0.005)*(ABS(Reconciliation!$B$4:$B$1003-$A82)&lt;=Reconciliation!$J$1),0))&gt;0,"Matched to payout","NO MATCHING PAYOUT"))</f>
        <v/>
      </c>
    </row>
    <row r="83">
      <c r="A83" s="7" t="n"/>
      <c r="C83" s="8" t="n"/>
      <c r="D83">
        <f>IF(OR($A83="",$C83=""),"",IF(SUMPRODUCT(IFERROR((ABS(Reconciliation!$C$4:$C$1003-$C83)&lt;0.005)*(ABS(Reconciliation!$B$4:$B$1003-$A83)&lt;=Reconciliation!$J$1),0))&gt;0,"Matched to payout","NO MATCHING PAYOUT"))</f>
        <v/>
      </c>
    </row>
    <row r="84">
      <c r="A84" s="7" t="n"/>
      <c r="C84" s="8" t="n"/>
      <c r="D84">
        <f>IF(OR($A84="",$C84=""),"",IF(SUMPRODUCT(IFERROR((ABS(Reconciliation!$C$4:$C$1003-$C84)&lt;0.005)*(ABS(Reconciliation!$B$4:$B$1003-$A84)&lt;=Reconciliation!$J$1),0))&gt;0,"Matched to payout","NO MATCHING PAYOUT"))</f>
        <v/>
      </c>
    </row>
    <row r="85">
      <c r="A85" s="7" t="n"/>
      <c r="C85" s="8" t="n"/>
      <c r="D85">
        <f>IF(OR($A85="",$C85=""),"",IF(SUMPRODUCT(IFERROR((ABS(Reconciliation!$C$4:$C$1003-$C85)&lt;0.005)*(ABS(Reconciliation!$B$4:$B$1003-$A85)&lt;=Reconciliation!$J$1),0))&gt;0,"Matched to payout","NO MATCHING PAYOUT"))</f>
        <v/>
      </c>
    </row>
    <row r="86">
      <c r="A86" s="7" t="n"/>
      <c r="C86" s="8" t="n"/>
      <c r="D86">
        <f>IF(OR($A86="",$C86=""),"",IF(SUMPRODUCT(IFERROR((ABS(Reconciliation!$C$4:$C$1003-$C86)&lt;0.005)*(ABS(Reconciliation!$B$4:$B$1003-$A86)&lt;=Reconciliation!$J$1),0))&gt;0,"Matched to payout","NO MATCHING PAYOUT"))</f>
        <v/>
      </c>
    </row>
    <row r="87">
      <c r="A87" s="7" t="n"/>
      <c r="C87" s="8" t="n"/>
      <c r="D87">
        <f>IF(OR($A87="",$C87=""),"",IF(SUMPRODUCT(IFERROR((ABS(Reconciliation!$C$4:$C$1003-$C87)&lt;0.005)*(ABS(Reconciliation!$B$4:$B$1003-$A87)&lt;=Reconciliation!$J$1),0))&gt;0,"Matched to payout","NO MATCHING PAYOUT"))</f>
        <v/>
      </c>
    </row>
    <row r="88">
      <c r="A88" s="7" t="n"/>
      <c r="C88" s="8" t="n"/>
      <c r="D88">
        <f>IF(OR($A88="",$C88=""),"",IF(SUMPRODUCT(IFERROR((ABS(Reconciliation!$C$4:$C$1003-$C88)&lt;0.005)*(ABS(Reconciliation!$B$4:$B$1003-$A88)&lt;=Reconciliation!$J$1),0))&gt;0,"Matched to payout","NO MATCHING PAYOUT"))</f>
        <v/>
      </c>
    </row>
    <row r="89">
      <c r="A89" s="7" t="n"/>
      <c r="C89" s="8" t="n"/>
      <c r="D89">
        <f>IF(OR($A89="",$C89=""),"",IF(SUMPRODUCT(IFERROR((ABS(Reconciliation!$C$4:$C$1003-$C89)&lt;0.005)*(ABS(Reconciliation!$B$4:$B$1003-$A89)&lt;=Reconciliation!$J$1),0))&gt;0,"Matched to payout","NO MATCHING PAYOUT"))</f>
        <v/>
      </c>
    </row>
    <row r="90">
      <c r="A90" s="7" t="n"/>
      <c r="C90" s="8" t="n"/>
      <c r="D90">
        <f>IF(OR($A90="",$C90=""),"",IF(SUMPRODUCT(IFERROR((ABS(Reconciliation!$C$4:$C$1003-$C90)&lt;0.005)*(ABS(Reconciliation!$B$4:$B$1003-$A90)&lt;=Reconciliation!$J$1),0))&gt;0,"Matched to payout","NO MATCHING PAYOUT"))</f>
        <v/>
      </c>
    </row>
    <row r="91">
      <c r="A91" s="7" t="n"/>
      <c r="C91" s="8" t="n"/>
      <c r="D91">
        <f>IF(OR($A91="",$C91=""),"",IF(SUMPRODUCT(IFERROR((ABS(Reconciliation!$C$4:$C$1003-$C91)&lt;0.005)*(ABS(Reconciliation!$B$4:$B$1003-$A91)&lt;=Reconciliation!$J$1),0))&gt;0,"Matched to payout","NO MATCHING PAYOUT"))</f>
        <v/>
      </c>
    </row>
    <row r="92">
      <c r="A92" s="7" t="n"/>
      <c r="C92" s="8" t="n"/>
      <c r="D92">
        <f>IF(OR($A92="",$C92=""),"",IF(SUMPRODUCT(IFERROR((ABS(Reconciliation!$C$4:$C$1003-$C92)&lt;0.005)*(ABS(Reconciliation!$B$4:$B$1003-$A92)&lt;=Reconciliation!$J$1),0))&gt;0,"Matched to payout","NO MATCHING PAYOUT"))</f>
        <v/>
      </c>
    </row>
    <row r="93">
      <c r="A93" s="7" t="n"/>
      <c r="C93" s="8" t="n"/>
      <c r="D93">
        <f>IF(OR($A93="",$C93=""),"",IF(SUMPRODUCT(IFERROR((ABS(Reconciliation!$C$4:$C$1003-$C93)&lt;0.005)*(ABS(Reconciliation!$B$4:$B$1003-$A93)&lt;=Reconciliation!$J$1),0))&gt;0,"Matched to payout","NO MATCHING PAYOUT"))</f>
        <v/>
      </c>
    </row>
    <row r="94">
      <c r="A94" s="7" t="n"/>
      <c r="C94" s="8" t="n"/>
      <c r="D94">
        <f>IF(OR($A94="",$C94=""),"",IF(SUMPRODUCT(IFERROR((ABS(Reconciliation!$C$4:$C$1003-$C94)&lt;0.005)*(ABS(Reconciliation!$B$4:$B$1003-$A94)&lt;=Reconciliation!$J$1),0))&gt;0,"Matched to payout","NO MATCHING PAYOUT"))</f>
        <v/>
      </c>
    </row>
    <row r="95">
      <c r="A95" s="7" t="n"/>
      <c r="C95" s="8" t="n"/>
      <c r="D95">
        <f>IF(OR($A95="",$C95=""),"",IF(SUMPRODUCT(IFERROR((ABS(Reconciliation!$C$4:$C$1003-$C95)&lt;0.005)*(ABS(Reconciliation!$B$4:$B$1003-$A95)&lt;=Reconciliation!$J$1),0))&gt;0,"Matched to payout","NO MATCHING PAYOUT"))</f>
        <v/>
      </c>
    </row>
    <row r="96">
      <c r="A96" s="7" t="n"/>
      <c r="C96" s="8" t="n"/>
      <c r="D96">
        <f>IF(OR($A96="",$C96=""),"",IF(SUMPRODUCT(IFERROR((ABS(Reconciliation!$C$4:$C$1003-$C96)&lt;0.005)*(ABS(Reconciliation!$B$4:$B$1003-$A96)&lt;=Reconciliation!$J$1),0))&gt;0,"Matched to payout","NO MATCHING PAYOUT"))</f>
        <v/>
      </c>
    </row>
    <row r="97">
      <c r="A97" s="7" t="n"/>
      <c r="C97" s="8" t="n"/>
      <c r="D97">
        <f>IF(OR($A97="",$C97=""),"",IF(SUMPRODUCT(IFERROR((ABS(Reconciliation!$C$4:$C$1003-$C97)&lt;0.005)*(ABS(Reconciliation!$B$4:$B$1003-$A97)&lt;=Reconciliation!$J$1),0))&gt;0,"Matched to payout","NO MATCHING PAYOUT"))</f>
        <v/>
      </c>
    </row>
    <row r="98">
      <c r="A98" s="7" t="n"/>
      <c r="C98" s="8" t="n"/>
      <c r="D98">
        <f>IF(OR($A98="",$C98=""),"",IF(SUMPRODUCT(IFERROR((ABS(Reconciliation!$C$4:$C$1003-$C98)&lt;0.005)*(ABS(Reconciliation!$B$4:$B$1003-$A98)&lt;=Reconciliation!$J$1),0))&gt;0,"Matched to payout","NO MATCHING PAYOUT"))</f>
        <v/>
      </c>
    </row>
    <row r="99">
      <c r="A99" s="7" t="n"/>
      <c r="C99" s="8" t="n"/>
      <c r="D99">
        <f>IF(OR($A99="",$C99=""),"",IF(SUMPRODUCT(IFERROR((ABS(Reconciliation!$C$4:$C$1003-$C99)&lt;0.005)*(ABS(Reconciliation!$B$4:$B$1003-$A99)&lt;=Reconciliation!$J$1),0))&gt;0,"Matched to payout","NO MATCHING PAYOUT"))</f>
        <v/>
      </c>
    </row>
    <row r="100">
      <c r="A100" s="7" t="n"/>
      <c r="C100" s="8" t="n"/>
      <c r="D100">
        <f>IF(OR($A100="",$C100=""),"",IF(SUMPRODUCT(IFERROR((ABS(Reconciliation!$C$4:$C$1003-$C100)&lt;0.005)*(ABS(Reconciliation!$B$4:$B$1003-$A100)&lt;=Reconciliation!$J$1),0))&gt;0,"Matched to payout","NO MATCHING PAYOUT"))</f>
        <v/>
      </c>
    </row>
    <row r="101">
      <c r="A101" s="7" t="n"/>
      <c r="C101" s="8" t="n"/>
      <c r="D101">
        <f>IF(OR($A101="",$C101=""),"",IF(SUMPRODUCT(IFERROR((ABS(Reconciliation!$C$4:$C$1003-$C101)&lt;0.005)*(ABS(Reconciliation!$B$4:$B$1003-$A101)&lt;=Reconciliation!$J$1),0))&gt;0,"Matched to payout","NO MATCHING PAYOUT"))</f>
        <v/>
      </c>
    </row>
    <row r="102">
      <c r="A102" s="7" t="n"/>
      <c r="C102" s="8" t="n"/>
      <c r="D102">
        <f>IF(OR($A102="",$C102=""),"",IF(SUMPRODUCT(IFERROR((ABS(Reconciliation!$C$4:$C$1003-$C102)&lt;0.005)*(ABS(Reconciliation!$B$4:$B$1003-$A102)&lt;=Reconciliation!$J$1),0))&gt;0,"Matched to payout","NO MATCHING PAYOUT"))</f>
        <v/>
      </c>
    </row>
    <row r="103">
      <c r="A103" s="7" t="n"/>
      <c r="C103" s="8" t="n"/>
      <c r="D103">
        <f>IF(OR($A103="",$C103=""),"",IF(SUMPRODUCT(IFERROR((ABS(Reconciliation!$C$4:$C$1003-$C103)&lt;0.005)*(ABS(Reconciliation!$B$4:$B$1003-$A103)&lt;=Reconciliation!$J$1),0))&gt;0,"Matched to payout","NO MATCHING PAYOUT"))</f>
        <v/>
      </c>
    </row>
    <row r="104">
      <c r="A104" s="7" t="n"/>
      <c r="C104" s="8" t="n"/>
      <c r="D104">
        <f>IF(OR($A104="",$C104=""),"",IF(SUMPRODUCT(IFERROR((ABS(Reconciliation!$C$4:$C$1003-$C104)&lt;0.005)*(ABS(Reconciliation!$B$4:$B$1003-$A104)&lt;=Reconciliation!$J$1),0))&gt;0,"Matched to payout","NO MATCHING PAYOUT"))</f>
        <v/>
      </c>
    </row>
    <row r="105">
      <c r="A105" s="7" t="n"/>
      <c r="C105" s="8" t="n"/>
      <c r="D105">
        <f>IF(OR($A105="",$C105=""),"",IF(SUMPRODUCT(IFERROR((ABS(Reconciliation!$C$4:$C$1003-$C105)&lt;0.005)*(ABS(Reconciliation!$B$4:$B$1003-$A105)&lt;=Reconciliation!$J$1),0))&gt;0,"Matched to payout","NO MATCHING PAYOUT"))</f>
        <v/>
      </c>
    </row>
    <row r="106">
      <c r="A106" s="7" t="n"/>
      <c r="C106" s="8" t="n"/>
      <c r="D106">
        <f>IF(OR($A106="",$C106=""),"",IF(SUMPRODUCT(IFERROR((ABS(Reconciliation!$C$4:$C$1003-$C106)&lt;0.005)*(ABS(Reconciliation!$B$4:$B$1003-$A106)&lt;=Reconciliation!$J$1),0))&gt;0,"Matched to payout","NO MATCHING PAYOUT"))</f>
        <v/>
      </c>
    </row>
    <row r="107">
      <c r="A107" s="7" t="n"/>
      <c r="C107" s="8" t="n"/>
      <c r="D107">
        <f>IF(OR($A107="",$C107=""),"",IF(SUMPRODUCT(IFERROR((ABS(Reconciliation!$C$4:$C$1003-$C107)&lt;0.005)*(ABS(Reconciliation!$B$4:$B$1003-$A107)&lt;=Reconciliation!$J$1),0))&gt;0,"Matched to payout","NO MATCHING PAYOUT"))</f>
        <v/>
      </c>
    </row>
    <row r="108">
      <c r="A108" s="7" t="n"/>
      <c r="C108" s="8" t="n"/>
      <c r="D108">
        <f>IF(OR($A108="",$C108=""),"",IF(SUMPRODUCT(IFERROR((ABS(Reconciliation!$C$4:$C$1003-$C108)&lt;0.005)*(ABS(Reconciliation!$B$4:$B$1003-$A108)&lt;=Reconciliation!$J$1),0))&gt;0,"Matched to payout","NO MATCHING PAYOUT"))</f>
        <v/>
      </c>
    </row>
    <row r="109">
      <c r="A109" s="7" t="n"/>
      <c r="C109" s="8" t="n"/>
      <c r="D109">
        <f>IF(OR($A109="",$C109=""),"",IF(SUMPRODUCT(IFERROR((ABS(Reconciliation!$C$4:$C$1003-$C109)&lt;0.005)*(ABS(Reconciliation!$B$4:$B$1003-$A109)&lt;=Reconciliation!$J$1),0))&gt;0,"Matched to payout","NO MATCHING PAYOUT"))</f>
        <v/>
      </c>
    </row>
    <row r="110">
      <c r="A110" s="7" t="n"/>
      <c r="C110" s="8" t="n"/>
      <c r="D110">
        <f>IF(OR($A110="",$C110=""),"",IF(SUMPRODUCT(IFERROR((ABS(Reconciliation!$C$4:$C$1003-$C110)&lt;0.005)*(ABS(Reconciliation!$B$4:$B$1003-$A110)&lt;=Reconciliation!$J$1),0))&gt;0,"Matched to payout","NO MATCHING PAYOUT"))</f>
        <v/>
      </c>
    </row>
    <row r="111">
      <c r="A111" s="7" t="n"/>
      <c r="C111" s="8" t="n"/>
      <c r="D111">
        <f>IF(OR($A111="",$C111=""),"",IF(SUMPRODUCT(IFERROR((ABS(Reconciliation!$C$4:$C$1003-$C111)&lt;0.005)*(ABS(Reconciliation!$B$4:$B$1003-$A111)&lt;=Reconciliation!$J$1),0))&gt;0,"Matched to payout","NO MATCHING PAYOUT"))</f>
        <v/>
      </c>
    </row>
    <row r="112">
      <c r="A112" s="7" t="n"/>
      <c r="C112" s="8" t="n"/>
      <c r="D112">
        <f>IF(OR($A112="",$C112=""),"",IF(SUMPRODUCT(IFERROR((ABS(Reconciliation!$C$4:$C$1003-$C112)&lt;0.005)*(ABS(Reconciliation!$B$4:$B$1003-$A112)&lt;=Reconciliation!$J$1),0))&gt;0,"Matched to payout","NO MATCHING PAYOUT"))</f>
        <v/>
      </c>
    </row>
    <row r="113">
      <c r="A113" s="7" t="n"/>
      <c r="C113" s="8" t="n"/>
      <c r="D113">
        <f>IF(OR($A113="",$C113=""),"",IF(SUMPRODUCT(IFERROR((ABS(Reconciliation!$C$4:$C$1003-$C113)&lt;0.005)*(ABS(Reconciliation!$B$4:$B$1003-$A113)&lt;=Reconciliation!$J$1),0))&gt;0,"Matched to payout","NO MATCHING PAYOUT"))</f>
        <v/>
      </c>
    </row>
    <row r="114">
      <c r="A114" s="7" t="n"/>
      <c r="C114" s="8" t="n"/>
      <c r="D114">
        <f>IF(OR($A114="",$C114=""),"",IF(SUMPRODUCT(IFERROR((ABS(Reconciliation!$C$4:$C$1003-$C114)&lt;0.005)*(ABS(Reconciliation!$B$4:$B$1003-$A114)&lt;=Reconciliation!$J$1),0))&gt;0,"Matched to payout","NO MATCHING PAYOUT"))</f>
        <v/>
      </c>
    </row>
    <row r="115">
      <c r="A115" s="7" t="n"/>
      <c r="C115" s="8" t="n"/>
      <c r="D115">
        <f>IF(OR($A115="",$C115=""),"",IF(SUMPRODUCT(IFERROR((ABS(Reconciliation!$C$4:$C$1003-$C115)&lt;0.005)*(ABS(Reconciliation!$B$4:$B$1003-$A115)&lt;=Reconciliation!$J$1),0))&gt;0,"Matched to payout","NO MATCHING PAYOUT"))</f>
        <v/>
      </c>
    </row>
    <row r="116">
      <c r="A116" s="7" t="n"/>
      <c r="C116" s="8" t="n"/>
      <c r="D116">
        <f>IF(OR($A116="",$C116=""),"",IF(SUMPRODUCT(IFERROR((ABS(Reconciliation!$C$4:$C$1003-$C116)&lt;0.005)*(ABS(Reconciliation!$B$4:$B$1003-$A116)&lt;=Reconciliation!$J$1),0))&gt;0,"Matched to payout","NO MATCHING PAYOUT"))</f>
        <v/>
      </c>
    </row>
    <row r="117">
      <c r="A117" s="7" t="n"/>
      <c r="C117" s="8" t="n"/>
      <c r="D117">
        <f>IF(OR($A117="",$C117=""),"",IF(SUMPRODUCT(IFERROR((ABS(Reconciliation!$C$4:$C$1003-$C117)&lt;0.005)*(ABS(Reconciliation!$B$4:$B$1003-$A117)&lt;=Reconciliation!$J$1),0))&gt;0,"Matched to payout","NO MATCHING PAYOUT"))</f>
        <v/>
      </c>
    </row>
    <row r="118">
      <c r="A118" s="7" t="n"/>
      <c r="C118" s="8" t="n"/>
      <c r="D118">
        <f>IF(OR($A118="",$C118=""),"",IF(SUMPRODUCT(IFERROR((ABS(Reconciliation!$C$4:$C$1003-$C118)&lt;0.005)*(ABS(Reconciliation!$B$4:$B$1003-$A118)&lt;=Reconciliation!$J$1),0))&gt;0,"Matched to payout","NO MATCHING PAYOUT"))</f>
        <v/>
      </c>
    </row>
    <row r="119">
      <c r="A119" s="7" t="n"/>
      <c r="C119" s="8" t="n"/>
      <c r="D119">
        <f>IF(OR($A119="",$C119=""),"",IF(SUMPRODUCT(IFERROR((ABS(Reconciliation!$C$4:$C$1003-$C119)&lt;0.005)*(ABS(Reconciliation!$B$4:$B$1003-$A119)&lt;=Reconciliation!$J$1),0))&gt;0,"Matched to payout","NO MATCHING PAYOUT"))</f>
        <v/>
      </c>
    </row>
    <row r="120">
      <c r="A120" s="7" t="n"/>
      <c r="C120" s="8" t="n"/>
      <c r="D120">
        <f>IF(OR($A120="",$C120=""),"",IF(SUMPRODUCT(IFERROR((ABS(Reconciliation!$C$4:$C$1003-$C120)&lt;0.005)*(ABS(Reconciliation!$B$4:$B$1003-$A120)&lt;=Reconciliation!$J$1),0))&gt;0,"Matched to payout","NO MATCHING PAYOUT"))</f>
        <v/>
      </c>
    </row>
    <row r="121">
      <c r="A121" s="7" t="n"/>
      <c r="C121" s="8" t="n"/>
      <c r="D121">
        <f>IF(OR($A121="",$C121=""),"",IF(SUMPRODUCT(IFERROR((ABS(Reconciliation!$C$4:$C$1003-$C121)&lt;0.005)*(ABS(Reconciliation!$B$4:$B$1003-$A121)&lt;=Reconciliation!$J$1),0))&gt;0,"Matched to payout","NO MATCHING PAYOUT"))</f>
        <v/>
      </c>
    </row>
    <row r="122">
      <c r="A122" s="7" t="n"/>
      <c r="C122" s="8" t="n"/>
      <c r="D122">
        <f>IF(OR($A122="",$C122=""),"",IF(SUMPRODUCT(IFERROR((ABS(Reconciliation!$C$4:$C$1003-$C122)&lt;0.005)*(ABS(Reconciliation!$B$4:$B$1003-$A122)&lt;=Reconciliation!$J$1),0))&gt;0,"Matched to payout","NO MATCHING PAYOUT"))</f>
        <v/>
      </c>
    </row>
    <row r="123">
      <c r="A123" s="7" t="n"/>
      <c r="C123" s="8" t="n"/>
      <c r="D123">
        <f>IF(OR($A123="",$C123=""),"",IF(SUMPRODUCT(IFERROR((ABS(Reconciliation!$C$4:$C$1003-$C123)&lt;0.005)*(ABS(Reconciliation!$B$4:$B$1003-$A123)&lt;=Reconciliation!$J$1),0))&gt;0,"Matched to payout","NO MATCHING PAYOUT"))</f>
        <v/>
      </c>
    </row>
    <row r="124">
      <c r="A124" s="7" t="n"/>
      <c r="C124" s="8" t="n"/>
      <c r="D124">
        <f>IF(OR($A124="",$C124=""),"",IF(SUMPRODUCT(IFERROR((ABS(Reconciliation!$C$4:$C$1003-$C124)&lt;0.005)*(ABS(Reconciliation!$B$4:$B$1003-$A124)&lt;=Reconciliation!$J$1),0))&gt;0,"Matched to payout","NO MATCHING PAYOUT"))</f>
        <v/>
      </c>
    </row>
    <row r="125">
      <c r="A125" s="7" t="n"/>
      <c r="C125" s="8" t="n"/>
      <c r="D125">
        <f>IF(OR($A125="",$C125=""),"",IF(SUMPRODUCT(IFERROR((ABS(Reconciliation!$C$4:$C$1003-$C125)&lt;0.005)*(ABS(Reconciliation!$B$4:$B$1003-$A125)&lt;=Reconciliation!$J$1),0))&gt;0,"Matched to payout","NO MATCHING PAYOUT"))</f>
        <v/>
      </c>
    </row>
    <row r="126">
      <c r="A126" s="7" t="n"/>
      <c r="C126" s="8" t="n"/>
      <c r="D126">
        <f>IF(OR($A126="",$C126=""),"",IF(SUMPRODUCT(IFERROR((ABS(Reconciliation!$C$4:$C$1003-$C126)&lt;0.005)*(ABS(Reconciliation!$B$4:$B$1003-$A126)&lt;=Reconciliation!$J$1),0))&gt;0,"Matched to payout","NO MATCHING PAYOUT"))</f>
        <v/>
      </c>
    </row>
    <row r="127">
      <c r="A127" s="7" t="n"/>
      <c r="C127" s="8" t="n"/>
      <c r="D127">
        <f>IF(OR($A127="",$C127=""),"",IF(SUMPRODUCT(IFERROR((ABS(Reconciliation!$C$4:$C$1003-$C127)&lt;0.005)*(ABS(Reconciliation!$B$4:$B$1003-$A127)&lt;=Reconciliation!$J$1),0))&gt;0,"Matched to payout","NO MATCHING PAYOUT"))</f>
        <v/>
      </c>
    </row>
    <row r="128">
      <c r="A128" s="7" t="n"/>
      <c r="C128" s="8" t="n"/>
      <c r="D128">
        <f>IF(OR($A128="",$C128=""),"",IF(SUMPRODUCT(IFERROR((ABS(Reconciliation!$C$4:$C$1003-$C128)&lt;0.005)*(ABS(Reconciliation!$B$4:$B$1003-$A128)&lt;=Reconciliation!$J$1),0))&gt;0,"Matched to payout","NO MATCHING PAYOUT"))</f>
        <v/>
      </c>
    </row>
    <row r="129">
      <c r="A129" s="7" t="n"/>
      <c r="C129" s="8" t="n"/>
      <c r="D129">
        <f>IF(OR($A129="",$C129=""),"",IF(SUMPRODUCT(IFERROR((ABS(Reconciliation!$C$4:$C$1003-$C129)&lt;0.005)*(ABS(Reconciliation!$B$4:$B$1003-$A129)&lt;=Reconciliation!$J$1),0))&gt;0,"Matched to payout","NO MATCHING PAYOUT"))</f>
        <v/>
      </c>
    </row>
    <row r="130">
      <c r="A130" s="7" t="n"/>
      <c r="C130" s="8" t="n"/>
      <c r="D130">
        <f>IF(OR($A130="",$C130=""),"",IF(SUMPRODUCT(IFERROR((ABS(Reconciliation!$C$4:$C$1003-$C130)&lt;0.005)*(ABS(Reconciliation!$B$4:$B$1003-$A130)&lt;=Reconciliation!$J$1),0))&gt;0,"Matched to payout","NO MATCHING PAYOUT"))</f>
        <v/>
      </c>
    </row>
    <row r="131">
      <c r="A131" s="7" t="n"/>
      <c r="C131" s="8" t="n"/>
      <c r="D131">
        <f>IF(OR($A131="",$C131=""),"",IF(SUMPRODUCT(IFERROR((ABS(Reconciliation!$C$4:$C$1003-$C131)&lt;0.005)*(ABS(Reconciliation!$B$4:$B$1003-$A131)&lt;=Reconciliation!$J$1),0))&gt;0,"Matched to payout","NO MATCHING PAYOUT"))</f>
        <v/>
      </c>
    </row>
    <row r="132">
      <c r="A132" s="7" t="n"/>
      <c r="C132" s="8" t="n"/>
      <c r="D132">
        <f>IF(OR($A132="",$C132=""),"",IF(SUMPRODUCT(IFERROR((ABS(Reconciliation!$C$4:$C$1003-$C132)&lt;0.005)*(ABS(Reconciliation!$B$4:$B$1003-$A132)&lt;=Reconciliation!$J$1),0))&gt;0,"Matched to payout","NO MATCHING PAYOUT"))</f>
        <v/>
      </c>
    </row>
    <row r="133">
      <c r="A133" s="7" t="n"/>
      <c r="C133" s="8" t="n"/>
      <c r="D133">
        <f>IF(OR($A133="",$C133=""),"",IF(SUMPRODUCT(IFERROR((ABS(Reconciliation!$C$4:$C$1003-$C133)&lt;0.005)*(ABS(Reconciliation!$B$4:$B$1003-$A133)&lt;=Reconciliation!$J$1),0))&gt;0,"Matched to payout","NO MATCHING PAYOUT"))</f>
        <v/>
      </c>
    </row>
    <row r="134">
      <c r="A134" s="7" t="n"/>
      <c r="C134" s="8" t="n"/>
      <c r="D134">
        <f>IF(OR($A134="",$C134=""),"",IF(SUMPRODUCT(IFERROR((ABS(Reconciliation!$C$4:$C$1003-$C134)&lt;0.005)*(ABS(Reconciliation!$B$4:$B$1003-$A134)&lt;=Reconciliation!$J$1),0))&gt;0,"Matched to payout","NO MATCHING PAYOUT"))</f>
        <v/>
      </c>
    </row>
    <row r="135">
      <c r="A135" s="7" t="n"/>
      <c r="C135" s="8" t="n"/>
      <c r="D135">
        <f>IF(OR($A135="",$C135=""),"",IF(SUMPRODUCT(IFERROR((ABS(Reconciliation!$C$4:$C$1003-$C135)&lt;0.005)*(ABS(Reconciliation!$B$4:$B$1003-$A135)&lt;=Reconciliation!$J$1),0))&gt;0,"Matched to payout","NO MATCHING PAYOUT"))</f>
        <v/>
      </c>
    </row>
    <row r="136">
      <c r="A136" s="7" t="n"/>
      <c r="C136" s="8" t="n"/>
      <c r="D136">
        <f>IF(OR($A136="",$C136=""),"",IF(SUMPRODUCT(IFERROR((ABS(Reconciliation!$C$4:$C$1003-$C136)&lt;0.005)*(ABS(Reconciliation!$B$4:$B$1003-$A136)&lt;=Reconciliation!$J$1),0))&gt;0,"Matched to payout","NO MATCHING PAYOUT"))</f>
        <v/>
      </c>
    </row>
    <row r="137">
      <c r="A137" s="7" t="n"/>
      <c r="C137" s="8" t="n"/>
      <c r="D137">
        <f>IF(OR($A137="",$C137=""),"",IF(SUMPRODUCT(IFERROR((ABS(Reconciliation!$C$4:$C$1003-$C137)&lt;0.005)*(ABS(Reconciliation!$B$4:$B$1003-$A137)&lt;=Reconciliation!$J$1),0))&gt;0,"Matched to payout","NO MATCHING PAYOUT"))</f>
        <v/>
      </c>
    </row>
    <row r="138">
      <c r="A138" s="7" t="n"/>
      <c r="C138" s="8" t="n"/>
      <c r="D138">
        <f>IF(OR($A138="",$C138=""),"",IF(SUMPRODUCT(IFERROR((ABS(Reconciliation!$C$4:$C$1003-$C138)&lt;0.005)*(ABS(Reconciliation!$B$4:$B$1003-$A138)&lt;=Reconciliation!$J$1),0))&gt;0,"Matched to payout","NO MATCHING PAYOUT"))</f>
        <v/>
      </c>
    </row>
    <row r="139">
      <c r="A139" s="7" t="n"/>
      <c r="C139" s="8" t="n"/>
      <c r="D139">
        <f>IF(OR($A139="",$C139=""),"",IF(SUMPRODUCT(IFERROR((ABS(Reconciliation!$C$4:$C$1003-$C139)&lt;0.005)*(ABS(Reconciliation!$B$4:$B$1003-$A139)&lt;=Reconciliation!$J$1),0))&gt;0,"Matched to payout","NO MATCHING PAYOUT"))</f>
        <v/>
      </c>
    </row>
    <row r="140">
      <c r="A140" s="7" t="n"/>
      <c r="C140" s="8" t="n"/>
      <c r="D140">
        <f>IF(OR($A140="",$C140=""),"",IF(SUMPRODUCT(IFERROR((ABS(Reconciliation!$C$4:$C$1003-$C140)&lt;0.005)*(ABS(Reconciliation!$B$4:$B$1003-$A140)&lt;=Reconciliation!$J$1),0))&gt;0,"Matched to payout","NO MATCHING PAYOUT"))</f>
        <v/>
      </c>
    </row>
    <row r="141">
      <c r="A141" s="7" t="n"/>
      <c r="C141" s="8" t="n"/>
      <c r="D141">
        <f>IF(OR($A141="",$C141=""),"",IF(SUMPRODUCT(IFERROR((ABS(Reconciliation!$C$4:$C$1003-$C141)&lt;0.005)*(ABS(Reconciliation!$B$4:$B$1003-$A141)&lt;=Reconciliation!$J$1),0))&gt;0,"Matched to payout","NO MATCHING PAYOUT"))</f>
        <v/>
      </c>
    </row>
    <row r="142">
      <c r="A142" s="7" t="n"/>
      <c r="C142" s="8" t="n"/>
      <c r="D142">
        <f>IF(OR($A142="",$C142=""),"",IF(SUMPRODUCT(IFERROR((ABS(Reconciliation!$C$4:$C$1003-$C142)&lt;0.005)*(ABS(Reconciliation!$B$4:$B$1003-$A142)&lt;=Reconciliation!$J$1),0))&gt;0,"Matched to payout","NO MATCHING PAYOUT"))</f>
        <v/>
      </c>
    </row>
    <row r="143">
      <c r="A143" s="7" t="n"/>
      <c r="C143" s="8" t="n"/>
      <c r="D143">
        <f>IF(OR($A143="",$C143=""),"",IF(SUMPRODUCT(IFERROR((ABS(Reconciliation!$C$4:$C$1003-$C143)&lt;0.005)*(ABS(Reconciliation!$B$4:$B$1003-$A143)&lt;=Reconciliation!$J$1),0))&gt;0,"Matched to payout","NO MATCHING PAYOUT"))</f>
        <v/>
      </c>
    </row>
    <row r="144">
      <c r="A144" s="7" t="n"/>
      <c r="C144" s="8" t="n"/>
      <c r="D144">
        <f>IF(OR($A144="",$C144=""),"",IF(SUMPRODUCT(IFERROR((ABS(Reconciliation!$C$4:$C$1003-$C144)&lt;0.005)*(ABS(Reconciliation!$B$4:$B$1003-$A144)&lt;=Reconciliation!$J$1),0))&gt;0,"Matched to payout","NO MATCHING PAYOUT"))</f>
        <v/>
      </c>
    </row>
    <row r="145">
      <c r="A145" s="7" t="n"/>
      <c r="C145" s="8" t="n"/>
      <c r="D145">
        <f>IF(OR($A145="",$C145=""),"",IF(SUMPRODUCT(IFERROR((ABS(Reconciliation!$C$4:$C$1003-$C145)&lt;0.005)*(ABS(Reconciliation!$B$4:$B$1003-$A145)&lt;=Reconciliation!$J$1),0))&gt;0,"Matched to payout","NO MATCHING PAYOUT"))</f>
        <v/>
      </c>
    </row>
    <row r="146">
      <c r="A146" s="7" t="n"/>
      <c r="C146" s="8" t="n"/>
      <c r="D146">
        <f>IF(OR($A146="",$C146=""),"",IF(SUMPRODUCT(IFERROR((ABS(Reconciliation!$C$4:$C$1003-$C146)&lt;0.005)*(ABS(Reconciliation!$B$4:$B$1003-$A146)&lt;=Reconciliation!$J$1),0))&gt;0,"Matched to payout","NO MATCHING PAYOUT"))</f>
        <v/>
      </c>
    </row>
    <row r="147">
      <c r="A147" s="7" t="n"/>
      <c r="C147" s="8" t="n"/>
      <c r="D147">
        <f>IF(OR($A147="",$C147=""),"",IF(SUMPRODUCT(IFERROR((ABS(Reconciliation!$C$4:$C$1003-$C147)&lt;0.005)*(ABS(Reconciliation!$B$4:$B$1003-$A147)&lt;=Reconciliation!$J$1),0))&gt;0,"Matched to payout","NO MATCHING PAYOUT"))</f>
        <v/>
      </c>
    </row>
    <row r="148">
      <c r="A148" s="7" t="n"/>
      <c r="C148" s="8" t="n"/>
      <c r="D148">
        <f>IF(OR($A148="",$C148=""),"",IF(SUMPRODUCT(IFERROR((ABS(Reconciliation!$C$4:$C$1003-$C148)&lt;0.005)*(ABS(Reconciliation!$B$4:$B$1003-$A148)&lt;=Reconciliation!$J$1),0))&gt;0,"Matched to payout","NO MATCHING PAYOUT"))</f>
        <v/>
      </c>
    </row>
    <row r="149">
      <c r="A149" s="7" t="n"/>
      <c r="C149" s="8" t="n"/>
      <c r="D149">
        <f>IF(OR($A149="",$C149=""),"",IF(SUMPRODUCT(IFERROR((ABS(Reconciliation!$C$4:$C$1003-$C149)&lt;0.005)*(ABS(Reconciliation!$B$4:$B$1003-$A149)&lt;=Reconciliation!$J$1),0))&gt;0,"Matched to payout","NO MATCHING PAYOUT"))</f>
        <v/>
      </c>
    </row>
    <row r="150">
      <c r="A150" s="7" t="n"/>
      <c r="C150" s="8" t="n"/>
      <c r="D150">
        <f>IF(OR($A150="",$C150=""),"",IF(SUMPRODUCT(IFERROR((ABS(Reconciliation!$C$4:$C$1003-$C150)&lt;0.005)*(ABS(Reconciliation!$B$4:$B$1003-$A150)&lt;=Reconciliation!$J$1),0))&gt;0,"Matched to payout","NO MATCHING PAYOUT"))</f>
        <v/>
      </c>
    </row>
    <row r="151">
      <c r="A151" s="7" t="n"/>
      <c r="C151" s="8" t="n"/>
      <c r="D151">
        <f>IF(OR($A151="",$C151=""),"",IF(SUMPRODUCT(IFERROR((ABS(Reconciliation!$C$4:$C$1003-$C151)&lt;0.005)*(ABS(Reconciliation!$B$4:$B$1003-$A151)&lt;=Reconciliation!$J$1),0))&gt;0,"Matched to payout","NO MATCHING PAYOUT"))</f>
        <v/>
      </c>
    </row>
    <row r="152">
      <c r="A152" s="7" t="n"/>
      <c r="C152" s="8" t="n"/>
      <c r="D152">
        <f>IF(OR($A152="",$C152=""),"",IF(SUMPRODUCT(IFERROR((ABS(Reconciliation!$C$4:$C$1003-$C152)&lt;0.005)*(ABS(Reconciliation!$B$4:$B$1003-$A152)&lt;=Reconciliation!$J$1),0))&gt;0,"Matched to payout","NO MATCHING PAYOUT"))</f>
        <v/>
      </c>
    </row>
    <row r="153">
      <c r="A153" s="7" t="n"/>
      <c r="C153" s="8" t="n"/>
      <c r="D153">
        <f>IF(OR($A153="",$C153=""),"",IF(SUMPRODUCT(IFERROR((ABS(Reconciliation!$C$4:$C$1003-$C153)&lt;0.005)*(ABS(Reconciliation!$B$4:$B$1003-$A153)&lt;=Reconciliation!$J$1),0))&gt;0,"Matched to payout","NO MATCHING PAYOUT"))</f>
        <v/>
      </c>
    </row>
    <row r="154">
      <c r="A154" s="7" t="n"/>
      <c r="C154" s="8" t="n"/>
      <c r="D154">
        <f>IF(OR($A154="",$C154=""),"",IF(SUMPRODUCT(IFERROR((ABS(Reconciliation!$C$4:$C$1003-$C154)&lt;0.005)*(ABS(Reconciliation!$B$4:$B$1003-$A154)&lt;=Reconciliation!$J$1),0))&gt;0,"Matched to payout","NO MATCHING PAYOUT"))</f>
        <v/>
      </c>
    </row>
    <row r="155">
      <c r="A155" s="7" t="n"/>
      <c r="C155" s="8" t="n"/>
      <c r="D155">
        <f>IF(OR($A155="",$C155=""),"",IF(SUMPRODUCT(IFERROR((ABS(Reconciliation!$C$4:$C$1003-$C155)&lt;0.005)*(ABS(Reconciliation!$B$4:$B$1003-$A155)&lt;=Reconciliation!$J$1),0))&gt;0,"Matched to payout","NO MATCHING PAYOUT"))</f>
        <v/>
      </c>
    </row>
    <row r="156">
      <c r="A156" s="7" t="n"/>
      <c r="C156" s="8" t="n"/>
      <c r="D156">
        <f>IF(OR($A156="",$C156=""),"",IF(SUMPRODUCT(IFERROR((ABS(Reconciliation!$C$4:$C$1003-$C156)&lt;0.005)*(ABS(Reconciliation!$B$4:$B$1003-$A156)&lt;=Reconciliation!$J$1),0))&gt;0,"Matched to payout","NO MATCHING PAYOUT"))</f>
        <v/>
      </c>
    </row>
    <row r="157">
      <c r="A157" s="7" t="n"/>
      <c r="C157" s="8" t="n"/>
      <c r="D157">
        <f>IF(OR($A157="",$C157=""),"",IF(SUMPRODUCT(IFERROR((ABS(Reconciliation!$C$4:$C$1003-$C157)&lt;0.005)*(ABS(Reconciliation!$B$4:$B$1003-$A157)&lt;=Reconciliation!$J$1),0))&gt;0,"Matched to payout","NO MATCHING PAYOUT"))</f>
        <v/>
      </c>
    </row>
    <row r="158">
      <c r="A158" s="7" t="n"/>
      <c r="C158" s="8" t="n"/>
      <c r="D158">
        <f>IF(OR($A158="",$C158=""),"",IF(SUMPRODUCT(IFERROR((ABS(Reconciliation!$C$4:$C$1003-$C158)&lt;0.005)*(ABS(Reconciliation!$B$4:$B$1003-$A158)&lt;=Reconciliation!$J$1),0))&gt;0,"Matched to payout","NO MATCHING PAYOUT"))</f>
        <v/>
      </c>
    </row>
    <row r="159">
      <c r="A159" s="7" t="n"/>
      <c r="C159" s="8" t="n"/>
      <c r="D159">
        <f>IF(OR($A159="",$C159=""),"",IF(SUMPRODUCT(IFERROR((ABS(Reconciliation!$C$4:$C$1003-$C159)&lt;0.005)*(ABS(Reconciliation!$B$4:$B$1003-$A159)&lt;=Reconciliation!$J$1),0))&gt;0,"Matched to payout","NO MATCHING PAYOUT"))</f>
        <v/>
      </c>
    </row>
    <row r="160">
      <c r="A160" s="7" t="n"/>
      <c r="C160" s="8" t="n"/>
      <c r="D160">
        <f>IF(OR($A160="",$C160=""),"",IF(SUMPRODUCT(IFERROR((ABS(Reconciliation!$C$4:$C$1003-$C160)&lt;0.005)*(ABS(Reconciliation!$B$4:$B$1003-$A160)&lt;=Reconciliation!$J$1),0))&gt;0,"Matched to payout","NO MATCHING PAYOUT"))</f>
        <v/>
      </c>
    </row>
    <row r="161">
      <c r="A161" s="7" t="n"/>
      <c r="C161" s="8" t="n"/>
      <c r="D161">
        <f>IF(OR($A161="",$C161=""),"",IF(SUMPRODUCT(IFERROR((ABS(Reconciliation!$C$4:$C$1003-$C161)&lt;0.005)*(ABS(Reconciliation!$B$4:$B$1003-$A161)&lt;=Reconciliation!$J$1),0))&gt;0,"Matched to payout","NO MATCHING PAYOUT"))</f>
        <v/>
      </c>
    </row>
    <row r="162">
      <c r="A162" s="7" t="n"/>
      <c r="C162" s="8" t="n"/>
      <c r="D162">
        <f>IF(OR($A162="",$C162=""),"",IF(SUMPRODUCT(IFERROR((ABS(Reconciliation!$C$4:$C$1003-$C162)&lt;0.005)*(ABS(Reconciliation!$B$4:$B$1003-$A162)&lt;=Reconciliation!$J$1),0))&gt;0,"Matched to payout","NO MATCHING PAYOUT"))</f>
        <v/>
      </c>
    </row>
    <row r="163">
      <c r="A163" s="7" t="n"/>
      <c r="C163" s="8" t="n"/>
      <c r="D163">
        <f>IF(OR($A163="",$C163=""),"",IF(SUMPRODUCT(IFERROR((ABS(Reconciliation!$C$4:$C$1003-$C163)&lt;0.005)*(ABS(Reconciliation!$B$4:$B$1003-$A163)&lt;=Reconciliation!$J$1),0))&gt;0,"Matched to payout","NO MATCHING PAYOUT"))</f>
        <v/>
      </c>
    </row>
    <row r="164">
      <c r="A164" s="7" t="n"/>
      <c r="C164" s="8" t="n"/>
      <c r="D164">
        <f>IF(OR($A164="",$C164=""),"",IF(SUMPRODUCT(IFERROR((ABS(Reconciliation!$C$4:$C$1003-$C164)&lt;0.005)*(ABS(Reconciliation!$B$4:$B$1003-$A164)&lt;=Reconciliation!$J$1),0))&gt;0,"Matched to payout","NO MATCHING PAYOUT"))</f>
        <v/>
      </c>
    </row>
    <row r="165">
      <c r="A165" s="7" t="n"/>
      <c r="C165" s="8" t="n"/>
      <c r="D165">
        <f>IF(OR($A165="",$C165=""),"",IF(SUMPRODUCT(IFERROR((ABS(Reconciliation!$C$4:$C$1003-$C165)&lt;0.005)*(ABS(Reconciliation!$B$4:$B$1003-$A165)&lt;=Reconciliation!$J$1),0))&gt;0,"Matched to payout","NO MATCHING PAYOUT"))</f>
        <v/>
      </c>
    </row>
    <row r="166">
      <c r="A166" s="7" t="n"/>
      <c r="C166" s="8" t="n"/>
      <c r="D166">
        <f>IF(OR($A166="",$C166=""),"",IF(SUMPRODUCT(IFERROR((ABS(Reconciliation!$C$4:$C$1003-$C166)&lt;0.005)*(ABS(Reconciliation!$B$4:$B$1003-$A166)&lt;=Reconciliation!$J$1),0))&gt;0,"Matched to payout","NO MATCHING PAYOUT"))</f>
        <v/>
      </c>
    </row>
    <row r="167">
      <c r="A167" s="7" t="n"/>
      <c r="C167" s="8" t="n"/>
      <c r="D167">
        <f>IF(OR($A167="",$C167=""),"",IF(SUMPRODUCT(IFERROR((ABS(Reconciliation!$C$4:$C$1003-$C167)&lt;0.005)*(ABS(Reconciliation!$B$4:$B$1003-$A167)&lt;=Reconciliation!$J$1),0))&gt;0,"Matched to payout","NO MATCHING PAYOUT"))</f>
        <v/>
      </c>
    </row>
    <row r="168">
      <c r="A168" s="7" t="n"/>
      <c r="C168" s="8" t="n"/>
      <c r="D168">
        <f>IF(OR($A168="",$C168=""),"",IF(SUMPRODUCT(IFERROR((ABS(Reconciliation!$C$4:$C$1003-$C168)&lt;0.005)*(ABS(Reconciliation!$B$4:$B$1003-$A168)&lt;=Reconciliation!$J$1),0))&gt;0,"Matched to payout","NO MATCHING PAYOUT"))</f>
        <v/>
      </c>
    </row>
    <row r="169">
      <c r="A169" s="7" t="n"/>
      <c r="C169" s="8" t="n"/>
      <c r="D169">
        <f>IF(OR($A169="",$C169=""),"",IF(SUMPRODUCT(IFERROR((ABS(Reconciliation!$C$4:$C$1003-$C169)&lt;0.005)*(ABS(Reconciliation!$B$4:$B$1003-$A169)&lt;=Reconciliation!$J$1),0))&gt;0,"Matched to payout","NO MATCHING PAYOUT"))</f>
        <v/>
      </c>
    </row>
    <row r="170">
      <c r="A170" s="7" t="n"/>
      <c r="C170" s="8" t="n"/>
      <c r="D170">
        <f>IF(OR($A170="",$C170=""),"",IF(SUMPRODUCT(IFERROR((ABS(Reconciliation!$C$4:$C$1003-$C170)&lt;0.005)*(ABS(Reconciliation!$B$4:$B$1003-$A170)&lt;=Reconciliation!$J$1),0))&gt;0,"Matched to payout","NO MATCHING PAYOUT"))</f>
        <v/>
      </c>
    </row>
    <row r="171">
      <c r="A171" s="7" t="n"/>
      <c r="C171" s="8" t="n"/>
      <c r="D171">
        <f>IF(OR($A171="",$C171=""),"",IF(SUMPRODUCT(IFERROR((ABS(Reconciliation!$C$4:$C$1003-$C171)&lt;0.005)*(ABS(Reconciliation!$B$4:$B$1003-$A171)&lt;=Reconciliation!$J$1),0))&gt;0,"Matched to payout","NO MATCHING PAYOUT"))</f>
        <v/>
      </c>
    </row>
    <row r="172">
      <c r="A172" s="7" t="n"/>
      <c r="C172" s="8" t="n"/>
      <c r="D172">
        <f>IF(OR($A172="",$C172=""),"",IF(SUMPRODUCT(IFERROR((ABS(Reconciliation!$C$4:$C$1003-$C172)&lt;0.005)*(ABS(Reconciliation!$B$4:$B$1003-$A172)&lt;=Reconciliation!$J$1),0))&gt;0,"Matched to payout","NO MATCHING PAYOUT"))</f>
        <v/>
      </c>
    </row>
    <row r="173">
      <c r="A173" s="7" t="n"/>
      <c r="C173" s="8" t="n"/>
      <c r="D173">
        <f>IF(OR($A173="",$C173=""),"",IF(SUMPRODUCT(IFERROR((ABS(Reconciliation!$C$4:$C$1003-$C173)&lt;0.005)*(ABS(Reconciliation!$B$4:$B$1003-$A173)&lt;=Reconciliation!$J$1),0))&gt;0,"Matched to payout","NO MATCHING PAYOUT"))</f>
        <v/>
      </c>
    </row>
    <row r="174">
      <c r="A174" s="7" t="n"/>
      <c r="C174" s="8" t="n"/>
      <c r="D174">
        <f>IF(OR($A174="",$C174=""),"",IF(SUMPRODUCT(IFERROR((ABS(Reconciliation!$C$4:$C$1003-$C174)&lt;0.005)*(ABS(Reconciliation!$B$4:$B$1003-$A174)&lt;=Reconciliation!$J$1),0))&gt;0,"Matched to payout","NO MATCHING PAYOUT"))</f>
        <v/>
      </c>
    </row>
    <row r="175">
      <c r="A175" s="7" t="n"/>
      <c r="C175" s="8" t="n"/>
      <c r="D175">
        <f>IF(OR($A175="",$C175=""),"",IF(SUMPRODUCT(IFERROR((ABS(Reconciliation!$C$4:$C$1003-$C175)&lt;0.005)*(ABS(Reconciliation!$B$4:$B$1003-$A175)&lt;=Reconciliation!$J$1),0))&gt;0,"Matched to payout","NO MATCHING PAYOUT"))</f>
        <v/>
      </c>
    </row>
    <row r="176">
      <c r="A176" s="7" t="n"/>
      <c r="C176" s="8" t="n"/>
      <c r="D176">
        <f>IF(OR($A176="",$C176=""),"",IF(SUMPRODUCT(IFERROR((ABS(Reconciliation!$C$4:$C$1003-$C176)&lt;0.005)*(ABS(Reconciliation!$B$4:$B$1003-$A176)&lt;=Reconciliation!$J$1),0))&gt;0,"Matched to payout","NO MATCHING PAYOUT"))</f>
        <v/>
      </c>
    </row>
    <row r="177">
      <c r="A177" s="7" t="n"/>
      <c r="C177" s="8" t="n"/>
      <c r="D177">
        <f>IF(OR($A177="",$C177=""),"",IF(SUMPRODUCT(IFERROR((ABS(Reconciliation!$C$4:$C$1003-$C177)&lt;0.005)*(ABS(Reconciliation!$B$4:$B$1003-$A177)&lt;=Reconciliation!$J$1),0))&gt;0,"Matched to payout","NO MATCHING PAYOUT"))</f>
        <v/>
      </c>
    </row>
    <row r="178">
      <c r="A178" s="7" t="n"/>
      <c r="C178" s="8" t="n"/>
      <c r="D178">
        <f>IF(OR($A178="",$C178=""),"",IF(SUMPRODUCT(IFERROR((ABS(Reconciliation!$C$4:$C$1003-$C178)&lt;0.005)*(ABS(Reconciliation!$B$4:$B$1003-$A178)&lt;=Reconciliation!$J$1),0))&gt;0,"Matched to payout","NO MATCHING PAYOUT"))</f>
        <v/>
      </c>
    </row>
    <row r="179">
      <c r="A179" s="7" t="n"/>
      <c r="C179" s="8" t="n"/>
      <c r="D179">
        <f>IF(OR($A179="",$C179=""),"",IF(SUMPRODUCT(IFERROR((ABS(Reconciliation!$C$4:$C$1003-$C179)&lt;0.005)*(ABS(Reconciliation!$B$4:$B$1003-$A179)&lt;=Reconciliation!$J$1),0))&gt;0,"Matched to payout","NO MATCHING PAYOUT"))</f>
        <v/>
      </c>
    </row>
    <row r="180">
      <c r="A180" s="7" t="n"/>
      <c r="C180" s="8" t="n"/>
      <c r="D180">
        <f>IF(OR($A180="",$C180=""),"",IF(SUMPRODUCT(IFERROR((ABS(Reconciliation!$C$4:$C$1003-$C180)&lt;0.005)*(ABS(Reconciliation!$B$4:$B$1003-$A180)&lt;=Reconciliation!$J$1),0))&gt;0,"Matched to payout","NO MATCHING PAYOUT"))</f>
        <v/>
      </c>
    </row>
    <row r="181">
      <c r="A181" s="7" t="n"/>
      <c r="C181" s="8" t="n"/>
      <c r="D181">
        <f>IF(OR($A181="",$C181=""),"",IF(SUMPRODUCT(IFERROR((ABS(Reconciliation!$C$4:$C$1003-$C181)&lt;0.005)*(ABS(Reconciliation!$B$4:$B$1003-$A181)&lt;=Reconciliation!$J$1),0))&gt;0,"Matched to payout","NO MATCHING PAYOUT"))</f>
        <v/>
      </c>
    </row>
    <row r="182">
      <c r="A182" s="7" t="n"/>
      <c r="C182" s="8" t="n"/>
      <c r="D182">
        <f>IF(OR($A182="",$C182=""),"",IF(SUMPRODUCT(IFERROR((ABS(Reconciliation!$C$4:$C$1003-$C182)&lt;0.005)*(ABS(Reconciliation!$B$4:$B$1003-$A182)&lt;=Reconciliation!$J$1),0))&gt;0,"Matched to payout","NO MATCHING PAYOUT"))</f>
        <v/>
      </c>
    </row>
    <row r="183">
      <c r="A183" s="7" t="n"/>
      <c r="C183" s="8" t="n"/>
      <c r="D183">
        <f>IF(OR($A183="",$C183=""),"",IF(SUMPRODUCT(IFERROR((ABS(Reconciliation!$C$4:$C$1003-$C183)&lt;0.005)*(ABS(Reconciliation!$B$4:$B$1003-$A183)&lt;=Reconciliation!$J$1),0))&gt;0,"Matched to payout","NO MATCHING PAYOUT"))</f>
        <v/>
      </c>
    </row>
    <row r="184">
      <c r="A184" s="7" t="n"/>
      <c r="C184" s="8" t="n"/>
      <c r="D184">
        <f>IF(OR($A184="",$C184=""),"",IF(SUMPRODUCT(IFERROR((ABS(Reconciliation!$C$4:$C$1003-$C184)&lt;0.005)*(ABS(Reconciliation!$B$4:$B$1003-$A184)&lt;=Reconciliation!$J$1),0))&gt;0,"Matched to payout","NO MATCHING PAYOUT"))</f>
        <v/>
      </c>
    </row>
    <row r="185">
      <c r="A185" s="7" t="n"/>
      <c r="C185" s="8" t="n"/>
      <c r="D185">
        <f>IF(OR($A185="",$C185=""),"",IF(SUMPRODUCT(IFERROR((ABS(Reconciliation!$C$4:$C$1003-$C185)&lt;0.005)*(ABS(Reconciliation!$B$4:$B$1003-$A185)&lt;=Reconciliation!$J$1),0))&gt;0,"Matched to payout","NO MATCHING PAYOUT"))</f>
        <v/>
      </c>
    </row>
    <row r="186">
      <c r="A186" s="7" t="n"/>
      <c r="C186" s="8" t="n"/>
      <c r="D186">
        <f>IF(OR($A186="",$C186=""),"",IF(SUMPRODUCT(IFERROR((ABS(Reconciliation!$C$4:$C$1003-$C186)&lt;0.005)*(ABS(Reconciliation!$B$4:$B$1003-$A186)&lt;=Reconciliation!$J$1),0))&gt;0,"Matched to payout","NO MATCHING PAYOUT"))</f>
        <v/>
      </c>
    </row>
    <row r="187">
      <c r="A187" s="7" t="n"/>
      <c r="C187" s="8" t="n"/>
      <c r="D187">
        <f>IF(OR($A187="",$C187=""),"",IF(SUMPRODUCT(IFERROR((ABS(Reconciliation!$C$4:$C$1003-$C187)&lt;0.005)*(ABS(Reconciliation!$B$4:$B$1003-$A187)&lt;=Reconciliation!$J$1),0))&gt;0,"Matched to payout","NO MATCHING PAYOUT"))</f>
        <v/>
      </c>
    </row>
    <row r="188">
      <c r="A188" s="7" t="n"/>
      <c r="C188" s="8" t="n"/>
      <c r="D188">
        <f>IF(OR($A188="",$C188=""),"",IF(SUMPRODUCT(IFERROR((ABS(Reconciliation!$C$4:$C$1003-$C188)&lt;0.005)*(ABS(Reconciliation!$B$4:$B$1003-$A188)&lt;=Reconciliation!$J$1),0))&gt;0,"Matched to payout","NO MATCHING PAYOUT"))</f>
        <v/>
      </c>
    </row>
    <row r="189">
      <c r="A189" s="7" t="n"/>
      <c r="C189" s="8" t="n"/>
      <c r="D189">
        <f>IF(OR($A189="",$C189=""),"",IF(SUMPRODUCT(IFERROR((ABS(Reconciliation!$C$4:$C$1003-$C189)&lt;0.005)*(ABS(Reconciliation!$B$4:$B$1003-$A189)&lt;=Reconciliation!$J$1),0))&gt;0,"Matched to payout","NO MATCHING PAYOUT"))</f>
        <v/>
      </c>
    </row>
    <row r="190">
      <c r="A190" s="7" t="n"/>
      <c r="C190" s="8" t="n"/>
      <c r="D190">
        <f>IF(OR($A190="",$C190=""),"",IF(SUMPRODUCT(IFERROR((ABS(Reconciliation!$C$4:$C$1003-$C190)&lt;0.005)*(ABS(Reconciliation!$B$4:$B$1003-$A190)&lt;=Reconciliation!$J$1),0))&gt;0,"Matched to payout","NO MATCHING PAYOUT"))</f>
        <v/>
      </c>
    </row>
    <row r="191">
      <c r="A191" s="7" t="n"/>
      <c r="C191" s="8" t="n"/>
      <c r="D191">
        <f>IF(OR($A191="",$C191=""),"",IF(SUMPRODUCT(IFERROR((ABS(Reconciliation!$C$4:$C$1003-$C191)&lt;0.005)*(ABS(Reconciliation!$B$4:$B$1003-$A191)&lt;=Reconciliation!$J$1),0))&gt;0,"Matched to payout","NO MATCHING PAYOUT"))</f>
        <v/>
      </c>
    </row>
    <row r="192">
      <c r="A192" s="7" t="n"/>
      <c r="C192" s="8" t="n"/>
      <c r="D192">
        <f>IF(OR($A192="",$C192=""),"",IF(SUMPRODUCT(IFERROR((ABS(Reconciliation!$C$4:$C$1003-$C192)&lt;0.005)*(ABS(Reconciliation!$B$4:$B$1003-$A192)&lt;=Reconciliation!$J$1),0))&gt;0,"Matched to payout","NO MATCHING PAYOUT"))</f>
        <v/>
      </c>
    </row>
    <row r="193">
      <c r="A193" s="7" t="n"/>
      <c r="C193" s="8" t="n"/>
      <c r="D193">
        <f>IF(OR($A193="",$C193=""),"",IF(SUMPRODUCT(IFERROR((ABS(Reconciliation!$C$4:$C$1003-$C193)&lt;0.005)*(ABS(Reconciliation!$B$4:$B$1003-$A193)&lt;=Reconciliation!$J$1),0))&gt;0,"Matched to payout","NO MATCHING PAYOUT"))</f>
        <v/>
      </c>
    </row>
    <row r="194">
      <c r="A194" s="7" t="n"/>
      <c r="C194" s="8" t="n"/>
      <c r="D194">
        <f>IF(OR($A194="",$C194=""),"",IF(SUMPRODUCT(IFERROR((ABS(Reconciliation!$C$4:$C$1003-$C194)&lt;0.005)*(ABS(Reconciliation!$B$4:$B$1003-$A194)&lt;=Reconciliation!$J$1),0))&gt;0,"Matched to payout","NO MATCHING PAYOUT"))</f>
        <v/>
      </c>
    </row>
    <row r="195">
      <c r="A195" s="7" t="n"/>
      <c r="C195" s="8" t="n"/>
      <c r="D195">
        <f>IF(OR($A195="",$C195=""),"",IF(SUMPRODUCT(IFERROR((ABS(Reconciliation!$C$4:$C$1003-$C195)&lt;0.005)*(ABS(Reconciliation!$B$4:$B$1003-$A195)&lt;=Reconciliation!$J$1),0))&gt;0,"Matched to payout","NO MATCHING PAYOUT"))</f>
        <v/>
      </c>
    </row>
    <row r="196">
      <c r="A196" s="7" t="n"/>
      <c r="C196" s="8" t="n"/>
      <c r="D196">
        <f>IF(OR($A196="",$C196=""),"",IF(SUMPRODUCT(IFERROR((ABS(Reconciliation!$C$4:$C$1003-$C196)&lt;0.005)*(ABS(Reconciliation!$B$4:$B$1003-$A196)&lt;=Reconciliation!$J$1),0))&gt;0,"Matched to payout","NO MATCHING PAYOUT"))</f>
        <v/>
      </c>
    </row>
    <row r="197">
      <c r="A197" s="7" t="n"/>
      <c r="C197" s="8" t="n"/>
      <c r="D197">
        <f>IF(OR($A197="",$C197=""),"",IF(SUMPRODUCT(IFERROR((ABS(Reconciliation!$C$4:$C$1003-$C197)&lt;0.005)*(ABS(Reconciliation!$B$4:$B$1003-$A197)&lt;=Reconciliation!$J$1),0))&gt;0,"Matched to payout","NO MATCHING PAYOUT"))</f>
        <v/>
      </c>
    </row>
    <row r="198">
      <c r="A198" s="7" t="n"/>
      <c r="C198" s="8" t="n"/>
      <c r="D198">
        <f>IF(OR($A198="",$C198=""),"",IF(SUMPRODUCT(IFERROR((ABS(Reconciliation!$C$4:$C$1003-$C198)&lt;0.005)*(ABS(Reconciliation!$B$4:$B$1003-$A198)&lt;=Reconciliation!$J$1),0))&gt;0,"Matched to payout","NO MATCHING PAYOUT"))</f>
        <v/>
      </c>
    </row>
    <row r="199">
      <c r="A199" s="7" t="n"/>
      <c r="C199" s="8" t="n"/>
      <c r="D199">
        <f>IF(OR($A199="",$C199=""),"",IF(SUMPRODUCT(IFERROR((ABS(Reconciliation!$C$4:$C$1003-$C199)&lt;0.005)*(ABS(Reconciliation!$B$4:$B$1003-$A199)&lt;=Reconciliation!$J$1),0))&gt;0,"Matched to payout","NO MATCHING PAYOUT"))</f>
        <v/>
      </c>
    </row>
    <row r="200">
      <c r="A200" s="7" t="n"/>
      <c r="C200" s="8" t="n"/>
      <c r="D200">
        <f>IF(OR($A200="",$C200=""),"",IF(SUMPRODUCT(IFERROR((ABS(Reconciliation!$C$4:$C$1003-$C200)&lt;0.005)*(ABS(Reconciliation!$B$4:$B$1003-$A200)&lt;=Reconciliation!$J$1),0))&gt;0,"Matched to payout","NO MATCHING PAYOUT"))</f>
        <v/>
      </c>
    </row>
    <row r="201">
      <c r="A201" s="7" t="n"/>
      <c r="C201" s="8" t="n"/>
      <c r="D201">
        <f>IF(OR($A201="",$C201=""),"",IF(SUMPRODUCT(IFERROR((ABS(Reconciliation!$C$4:$C$1003-$C201)&lt;0.005)*(ABS(Reconciliation!$B$4:$B$1003-$A201)&lt;=Reconciliation!$J$1),0))&gt;0,"Matched to payout","NO MATCHING PAYOUT"))</f>
        <v/>
      </c>
    </row>
    <row r="202">
      <c r="A202" s="7" t="n"/>
      <c r="C202" s="8" t="n"/>
      <c r="D202">
        <f>IF(OR($A202="",$C202=""),"",IF(SUMPRODUCT(IFERROR((ABS(Reconciliation!$C$4:$C$1003-$C202)&lt;0.005)*(ABS(Reconciliation!$B$4:$B$1003-$A202)&lt;=Reconciliation!$J$1),0))&gt;0,"Matched to payout","NO MATCHING PAYOUT"))</f>
        <v/>
      </c>
    </row>
    <row r="203">
      <c r="A203" s="7" t="n"/>
      <c r="C203" s="8" t="n"/>
      <c r="D203">
        <f>IF(OR($A203="",$C203=""),"",IF(SUMPRODUCT(IFERROR((ABS(Reconciliation!$C$4:$C$1003-$C203)&lt;0.005)*(ABS(Reconciliation!$B$4:$B$1003-$A203)&lt;=Reconciliation!$J$1),0))&gt;0,"Matched to payout","NO MATCHING PAYOUT"))</f>
        <v/>
      </c>
    </row>
    <row r="204">
      <c r="A204" s="7" t="n"/>
      <c r="C204" s="8" t="n"/>
      <c r="D204">
        <f>IF(OR($A204="",$C204=""),"",IF(SUMPRODUCT(IFERROR((ABS(Reconciliation!$C$4:$C$1003-$C204)&lt;0.005)*(ABS(Reconciliation!$B$4:$B$1003-$A204)&lt;=Reconciliation!$J$1),0))&gt;0,"Matched to payout","NO MATCHING PAYOUT"))</f>
        <v/>
      </c>
    </row>
    <row r="205">
      <c r="A205" s="7" t="n"/>
      <c r="C205" s="8" t="n"/>
      <c r="D205">
        <f>IF(OR($A205="",$C205=""),"",IF(SUMPRODUCT(IFERROR((ABS(Reconciliation!$C$4:$C$1003-$C205)&lt;0.005)*(ABS(Reconciliation!$B$4:$B$1003-$A205)&lt;=Reconciliation!$J$1),0))&gt;0,"Matched to payout","NO MATCHING PAYOUT"))</f>
        <v/>
      </c>
    </row>
    <row r="206">
      <c r="A206" s="7" t="n"/>
      <c r="C206" s="8" t="n"/>
      <c r="D206">
        <f>IF(OR($A206="",$C206=""),"",IF(SUMPRODUCT(IFERROR((ABS(Reconciliation!$C$4:$C$1003-$C206)&lt;0.005)*(ABS(Reconciliation!$B$4:$B$1003-$A206)&lt;=Reconciliation!$J$1),0))&gt;0,"Matched to payout","NO MATCHING PAYOUT"))</f>
        <v/>
      </c>
    </row>
    <row r="207">
      <c r="A207" s="7" t="n"/>
      <c r="C207" s="8" t="n"/>
      <c r="D207">
        <f>IF(OR($A207="",$C207=""),"",IF(SUMPRODUCT(IFERROR((ABS(Reconciliation!$C$4:$C$1003-$C207)&lt;0.005)*(ABS(Reconciliation!$B$4:$B$1003-$A207)&lt;=Reconciliation!$J$1),0))&gt;0,"Matched to payout","NO MATCHING PAYOUT"))</f>
        <v/>
      </c>
    </row>
    <row r="208">
      <c r="A208" s="7" t="n"/>
      <c r="C208" s="8" t="n"/>
      <c r="D208">
        <f>IF(OR($A208="",$C208=""),"",IF(SUMPRODUCT(IFERROR((ABS(Reconciliation!$C$4:$C$1003-$C208)&lt;0.005)*(ABS(Reconciliation!$B$4:$B$1003-$A208)&lt;=Reconciliation!$J$1),0))&gt;0,"Matched to payout","NO MATCHING PAYOUT"))</f>
        <v/>
      </c>
    </row>
    <row r="209">
      <c r="A209" s="7" t="n"/>
      <c r="C209" s="8" t="n"/>
      <c r="D209">
        <f>IF(OR($A209="",$C209=""),"",IF(SUMPRODUCT(IFERROR((ABS(Reconciliation!$C$4:$C$1003-$C209)&lt;0.005)*(ABS(Reconciliation!$B$4:$B$1003-$A209)&lt;=Reconciliation!$J$1),0))&gt;0,"Matched to payout","NO MATCHING PAYOUT"))</f>
        <v/>
      </c>
    </row>
    <row r="210">
      <c r="A210" s="7" t="n"/>
      <c r="C210" s="8" t="n"/>
      <c r="D210">
        <f>IF(OR($A210="",$C210=""),"",IF(SUMPRODUCT(IFERROR((ABS(Reconciliation!$C$4:$C$1003-$C210)&lt;0.005)*(ABS(Reconciliation!$B$4:$B$1003-$A210)&lt;=Reconciliation!$J$1),0))&gt;0,"Matched to payout","NO MATCHING PAYOUT"))</f>
        <v/>
      </c>
    </row>
    <row r="211">
      <c r="A211" s="7" t="n"/>
      <c r="C211" s="8" t="n"/>
      <c r="D211">
        <f>IF(OR($A211="",$C211=""),"",IF(SUMPRODUCT(IFERROR((ABS(Reconciliation!$C$4:$C$1003-$C211)&lt;0.005)*(ABS(Reconciliation!$B$4:$B$1003-$A211)&lt;=Reconciliation!$J$1),0))&gt;0,"Matched to payout","NO MATCHING PAYOUT"))</f>
        <v/>
      </c>
    </row>
    <row r="212">
      <c r="A212" s="7" t="n"/>
      <c r="C212" s="8" t="n"/>
      <c r="D212">
        <f>IF(OR($A212="",$C212=""),"",IF(SUMPRODUCT(IFERROR((ABS(Reconciliation!$C$4:$C$1003-$C212)&lt;0.005)*(ABS(Reconciliation!$B$4:$B$1003-$A212)&lt;=Reconciliation!$J$1),0))&gt;0,"Matched to payout","NO MATCHING PAYOUT"))</f>
        <v/>
      </c>
    </row>
    <row r="213">
      <c r="A213" s="7" t="n"/>
      <c r="C213" s="8" t="n"/>
      <c r="D213">
        <f>IF(OR($A213="",$C213=""),"",IF(SUMPRODUCT(IFERROR((ABS(Reconciliation!$C$4:$C$1003-$C213)&lt;0.005)*(ABS(Reconciliation!$B$4:$B$1003-$A213)&lt;=Reconciliation!$J$1),0))&gt;0,"Matched to payout","NO MATCHING PAYOUT"))</f>
        <v/>
      </c>
    </row>
    <row r="214">
      <c r="A214" s="7" t="n"/>
      <c r="C214" s="8" t="n"/>
      <c r="D214">
        <f>IF(OR($A214="",$C214=""),"",IF(SUMPRODUCT(IFERROR((ABS(Reconciliation!$C$4:$C$1003-$C214)&lt;0.005)*(ABS(Reconciliation!$B$4:$B$1003-$A214)&lt;=Reconciliation!$J$1),0))&gt;0,"Matched to payout","NO MATCHING PAYOUT"))</f>
        <v/>
      </c>
    </row>
    <row r="215">
      <c r="A215" s="7" t="n"/>
      <c r="C215" s="8" t="n"/>
      <c r="D215">
        <f>IF(OR($A215="",$C215=""),"",IF(SUMPRODUCT(IFERROR((ABS(Reconciliation!$C$4:$C$1003-$C215)&lt;0.005)*(ABS(Reconciliation!$B$4:$B$1003-$A215)&lt;=Reconciliation!$J$1),0))&gt;0,"Matched to payout","NO MATCHING PAYOUT"))</f>
        <v/>
      </c>
    </row>
    <row r="216">
      <c r="A216" s="7" t="n"/>
      <c r="C216" s="8" t="n"/>
      <c r="D216">
        <f>IF(OR($A216="",$C216=""),"",IF(SUMPRODUCT(IFERROR((ABS(Reconciliation!$C$4:$C$1003-$C216)&lt;0.005)*(ABS(Reconciliation!$B$4:$B$1003-$A216)&lt;=Reconciliation!$J$1),0))&gt;0,"Matched to payout","NO MATCHING PAYOUT"))</f>
        <v/>
      </c>
    </row>
    <row r="217">
      <c r="A217" s="7" t="n"/>
      <c r="C217" s="8" t="n"/>
      <c r="D217">
        <f>IF(OR($A217="",$C217=""),"",IF(SUMPRODUCT(IFERROR((ABS(Reconciliation!$C$4:$C$1003-$C217)&lt;0.005)*(ABS(Reconciliation!$B$4:$B$1003-$A217)&lt;=Reconciliation!$J$1),0))&gt;0,"Matched to payout","NO MATCHING PAYOUT"))</f>
        <v/>
      </c>
    </row>
    <row r="218">
      <c r="A218" s="7" t="n"/>
      <c r="C218" s="8" t="n"/>
      <c r="D218">
        <f>IF(OR($A218="",$C218=""),"",IF(SUMPRODUCT(IFERROR((ABS(Reconciliation!$C$4:$C$1003-$C218)&lt;0.005)*(ABS(Reconciliation!$B$4:$B$1003-$A218)&lt;=Reconciliation!$J$1),0))&gt;0,"Matched to payout","NO MATCHING PAYOUT"))</f>
        <v/>
      </c>
    </row>
    <row r="219">
      <c r="A219" s="7" t="n"/>
      <c r="C219" s="8" t="n"/>
      <c r="D219">
        <f>IF(OR($A219="",$C219=""),"",IF(SUMPRODUCT(IFERROR((ABS(Reconciliation!$C$4:$C$1003-$C219)&lt;0.005)*(ABS(Reconciliation!$B$4:$B$1003-$A219)&lt;=Reconciliation!$J$1),0))&gt;0,"Matched to payout","NO MATCHING PAYOUT"))</f>
        <v/>
      </c>
    </row>
    <row r="220">
      <c r="A220" s="7" t="n"/>
      <c r="C220" s="8" t="n"/>
      <c r="D220">
        <f>IF(OR($A220="",$C220=""),"",IF(SUMPRODUCT(IFERROR((ABS(Reconciliation!$C$4:$C$1003-$C220)&lt;0.005)*(ABS(Reconciliation!$B$4:$B$1003-$A220)&lt;=Reconciliation!$J$1),0))&gt;0,"Matched to payout","NO MATCHING PAYOUT"))</f>
        <v/>
      </c>
    </row>
    <row r="221">
      <c r="A221" s="7" t="n"/>
      <c r="C221" s="8" t="n"/>
      <c r="D221">
        <f>IF(OR($A221="",$C221=""),"",IF(SUMPRODUCT(IFERROR((ABS(Reconciliation!$C$4:$C$1003-$C221)&lt;0.005)*(ABS(Reconciliation!$B$4:$B$1003-$A221)&lt;=Reconciliation!$J$1),0))&gt;0,"Matched to payout","NO MATCHING PAYOUT"))</f>
        <v/>
      </c>
    </row>
    <row r="222">
      <c r="A222" s="7" t="n"/>
      <c r="C222" s="8" t="n"/>
      <c r="D222">
        <f>IF(OR($A222="",$C222=""),"",IF(SUMPRODUCT(IFERROR((ABS(Reconciliation!$C$4:$C$1003-$C222)&lt;0.005)*(ABS(Reconciliation!$B$4:$B$1003-$A222)&lt;=Reconciliation!$J$1),0))&gt;0,"Matched to payout","NO MATCHING PAYOUT"))</f>
        <v/>
      </c>
    </row>
    <row r="223">
      <c r="A223" s="7" t="n"/>
      <c r="C223" s="8" t="n"/>
      <c r="D223">
        <f>IF(OR($A223="",$C223=""),"",IF(SUMPRODUCT(IFERROR((ABS(Reconciliation!$C$4:$C$1003-$C223)&lt;0.005)*(ABS(Reconciliation!$B$4:$B$1003-$A223)&lt;=Reconciliation!$J$1),0))&gt;0,"Matched to payout","NO MATCHING PAYOUT"))</f>
        <v/>
      </c>
    </row>
    <row r="224">
      <c r="A224" s="7" t="n"/>
      <c r="C224" s="8" t="n"/>
      <c r="D224">
        <f>IF(OR($A224="",$C224=""),"",IF(SUMPRODUCT(IFERROR((ABS(Reconciliation!$C$4:$C$1003-$C224)&lt;0.005)*(ABS(Reconciliation!$B$4:$B$1003-$A224)&lt;=Reconciliation!$J$1),0))&gt;0,"Matched to payout","NO MATCHING PAYOUT"))</f>
        <v/>
      </c>
    </row>
    <row r="225">
      <c r="A225" s="7" t="n"/>
      <c r="C225" s="8" t="n"/>
      <c r="D225">
        <f>IF(OR($A225="",$C225=""),"",IF(SUMPRODUCT(IFERROR((ABS(Reconciliation!$C$4:$C$1003-$C225)&lt;0.005)*(ABS(Reconciliation!$B$4:$B$1003-$A225)&lt;=Reconciliation!$J$1),0))&gt;0,"Matched to payout","NO MATCHING PAYOUT"))</f>
        <v/>
      </c>
    </row>
    <row r="226">
      <c r="A226" s="7" t="n"/>
      <c r="C226" s="8" t="n"/>
      <c r="D226">
        <f>IF(OR($A226="",$C226=""),"",IF(SUMPRODUCT(IFERROR((ABS(Reconciliation!$C$4:$C$1003-$C226)&lt;0.005)*(ABS(Reconciliation!$B$4:$B$1003-$A226)&lt;=Reconciliation!$J$1),0))&gt;0,"Matched to payout","NO MATCHING PAYOUT"))</f>
        <v/>
      </c>
    </row>
    <row r="227">
      <c r="A227" s="7" t="n"/>
      <c r="C227" s="8" t="n"/>
      <c r="D227">
        <f>IF(OR($A227="",$C227=""),"",IF(SUMPRODUCT(IFERROR((ABS(Reconciliation!$C$4:$C$1003-$C227)&lt;0.005)*(ABS(Reconciliation!$B$4:$B$1003-$A227)&lt;=Reconciliation!$J$1),0))&gt;0,"Matched to payout","NO MATCHING PAYOUT"))</f>
        <v/>
      </c>
    </row>
    <row r="228">
      <c r="A228" s="7" t="n"/>
      <c r="C228" s="8" t="n"/>
      <c r="D228">
        <f>IF(OR($A228="",$C228=""),"",IF(SUMPRODUCT(IFERROR((ABS(Reconciliation!$C$4:$C$1003-$C228)&lt;0.005)*(ABS(Reconciliation!$B$4:$B$1003-$A228)&lt;=Reconciliation!$J$1),0))&gt;0,"Matched to payout","NO MATCHING PAYOUT"))</f>
        <v/>
      </c>
    </row>
    <row r="229">
      <c r="A229" s="7" t="n"/>
      <c r="C229" s="8" t="n"/>
      <c r="D229">
        <f>IF(OR($A229="",$C229=""),"",IF(SUMPRODUCT(IFERROR((ABS(Reconciliation!$C$4:$C$1003-$C229)&lt;0.005)*(ABS(Reconciliation!$B$4:$B$1003-$A229)&lt;=Reconciliation!$J$1),0))&gt;0,"Matched to payout","NO MATCHING PAYOUT"))</f>
        <v/>
      </c>
    </row>
    <row r="230">
      <c r="A230" s="7" t="n"/>
      <c r="C230" s="8" t="n"/>
      <c r="D230">
        <f>IF(OR($A230="",$C230=""),"",IF(SUMPRODUCT(IFERROR((ABS(Reconciliation!$C$4:$C$1003-$C230)&lt;0.005)*(ABS(Reconciliation!$B$4:$B$1003-$A230)&lt;=Reconciliation!$J$1),0))&gt;0,"Matched to payout","NO MATCHING PAYOUT"))</f>
        <v/>
      </c>
    </row>
    <row r="231">
      <c r="A231" s="7" t="n"/>
      <c r="C231" s="8" t="n"/>
      <c r="D231">
        <f>IF(OR($A231="",$C231=""),"",IF(SUMPRODUCT(IFERROR((ABS(Reconciliation!$C$4:$C$1003-$C231)&lt;0.005)*(ABS(Reconciliation!$B$4:$B$1003-$A231)&lt;=Reconciliation!$J$1),0))&gt;0,"Matched to payout","NO MATCHING PAYOUT"))</f>
        <v/>
      </c>
    </row>
    <row r="232">
      <c r="A232" s="7" t="n"/>
      <c r="C232" s="8" t="n"/>
      <c r="D232">
        <f>IF(OR($A232="",$C232=""),"",IF(SUMPRODUCT(IFERROR((ABS(Reconciliation!$C$4:$C$1003-$C232)&lt;0.005)*(ABS(Reconciliation!$B$4:$B$1003-$A232)&lt;=Reconciliation!$J$1),0))&gt;0,"Matched to payout","NO MATCHING PAYOUT"))</f>
        <v/>
      </c>
    </row>
    <row r="233">
      <c r="A233" s="7" t="n"/>
      <c r="C233" s="8" t="n"/>
      <c r="D233">
        <f>IF(OR($A233="",$C233=""),"",IF(SUMPRODUCT(IFERROR((ABS(Reconciliation!$C$4:$C$1003-$C233)&lt;0.005)*(ABS(Reconciliation!$B$4:$B$1003-$A233)&lt;=Reconciliation!$J$1),0))&gt;0,"Matched to payout","NO MATCHING PAYOUT"))</f>
        <v/>
      </c>
    </row>
    <row r="234">
      <c r="A234" s="7" t="n"/>
      <c r="C234" s="8" t="n"/>
      <c r="D234">
        <f>IF(OR($A234="",$C234=""),"",IF(SUMPRODUCT(IFERROR((ABS(Reconciliation!$C$4:$C$1003-$C234)&lt;0.005)*(ABS(Reconciliation!$B$4:$B$1003-$A234)&lt;=Reconciliation!$J$1),0))&gt;0,"Matched to payout","NO MATCHING PAYOUT"))</f>
        <v/>
      </c>
    </row>
    <row r="235">
      <c r="A235" s="7" t="n"/>
      <c r="C235" s="8" t="n"/>
      <c r="D235">
        <f>IF(OR($A235="",$C235=""),"",IF(SUMPRODUCT(IFERROR((ABS(Reconciliation!$C$4:$C$1003-$C235)&lt;0.005)*(ABS(Reconciliation!$B$4:$B$1003-$A235)&lt;=Reconciliation!$J$1),0))&gt;0,"Matched to payout","NO MATCHING PAYOUT"))</f>
        <v/>
      </c>
    </row>
    <row r="236">
      <c r="A236" s="7" t="n"/>
      <c r="C236" s="8" t="n"/>
      <c r="D236">
        <f>IF(OR($A236="",$C236=""),"",IF(SUMPRODUCT(IFERROR((ABS(Reconciliation!$C$4:$C$1003-$C236)&lt;0.005)*(ABS(Reconciliation!$B$4:$B$1003-$A236)&lt;=Reconciliation!$J$1),0))&gt;0,"Matched to payout","NO MATCHING PAYOUT"))</f>
        <v/>
      </c>
    </row>
    <row r="237">
      <c r="A237" s="7" t="n"/>
      <c r="C237" s="8" t="n"/>
      <c r="D237">
        <f>IF(OR($A237="",$C237=""),"",IF(SUMPRODUCT(IFERROR((ABS(Reconciliation!$C$4:$C$1003-$C237)&lt;0.005)*(ABS(Reconciliation!$B$4:$B$1003-$A237)&lt;=Reconciliation!$J$1),0))&gt;0,"Matched to payout","NO MATCHING PAYOUT"))</f>
        <v/>
      </c>
    </row>
    <row r="238">
      <c r="A238" s="7" t="n"/>
      <c r="C238" s="8" t="n"/>
      <c r="D238">
        <f>IF(OR($A238="",$C238=""),"",IF(SUMPRODUCT(IFERROR((ABS(Reconciliation!$C$4:$C$1003-$C238)&lt;0.005)*(ABS(Reconciliation!$B$4:$B$1003-$A238)&lt;=Reconciliation!$J$1),0))&gt;0,"Matched to payout","NO MATCHING PAYOUT"))</f>
        <v/>
      </c>
    </row>
    <row r="239">
      <c r="A239" s="7" t="n"/>
      <c r="C239" s="8" t="n"/>
      <c r="D239">
        <f>IF(OR($A239="",$C239=""),"",IF(SUMPRODUCT(IFERROR((ABS(Reconciliation!$C$4:$C$1003-$C239)&lt;0.005)*(ABS(Reconciliation!$B$4:$B$1003-$A239)&lt;=Reconciliation!$J$1),0))&gt;0,"Matched to payout","NO MATCHING PAYOUT"))</f>
        <v/>
      </c>
    </row>
    <row r="240">
      <c r="A240" s="7" t="n"/>
      <c r="C240" s="8" t="n"/>
      <c r="D240">
        <f>IF(OR($A240="",$C240=""),"",IF(SUMPRODUCT(IFERROR((ABS(Reconciliation!$C$4:$C$1003-$C240)&lt;0.005)*(ABS(Reconciliation!$B$4:$B$1003-$A240)&lt;=Reconciliation!$J$1),0))&gt;0,"Matched to payout","NO MATCHING PAYOUT"))</f>
        <v/>
      </c>
    </row>
    <row r="241">
      <c r="A241" s="7" t="n"/>
      <c r="C241" s="8" t="n"/>
      <c r="D241">
        <f>IF(OR($A241="",$C241=""),"",IF(SUMPRODUCT(IFERROR((ABS(Reconciliation!$C$4:$C$1003-$C241)&lt;0.005)*(ABS(Reconciliation!$B$4:$B$1003-$A241)&lt;=Reconciliation!$J$1),0))&gt;0,"Matched to payout","NO MATCHING PAYOUT"))</f>
        <v/>
      </c>
    </row>
    <row r="242">
      <c r="A242" s="7" t="n"/>
      <c r="C242" s="8" t="n"/>
      <c r="D242">
        <f>IF(OR($A242="",$C242=""),"",IF(SUMPRODUCT(IFERROR((ABS(Reconciliation!$C$4:$C$1003-$C242)&lt;0.005)*(ABS(Reconciliation!$B$4:$B$1003-$A242)&lt;=Reconciliation!$J$1),0))&gt;0,"Matched to payout","NO MATCHING PAYOUT"))</f>
        <v/>
      </c>
    </row>
    <row r="243">
      <c r="A243" s="7" t="n"/>
      <c r="C243" s="8" t="n"/>
      <c r="D243">
        <f>IF(OR($A243="",$C243=""),"",IF(SUMPRODUCT(IFERROR((ABS(Reconciliation!$C$4:$C$1003-$C243)&lt;0.005)*(ABS(Reconciliation!$B$4:$B$1003-$A243)&lt;=Reconciliation!$J$1),0))&gt;0,"Matched to payout","NO MATCHING PAYOUT"))</f>
        <v/>
      </c>
    </row>
    <row r="244">
      <c r="A244" s="7" t="n"/>
      <c r="C244" s="8" t="n"/>
      <c r="D244">
        <f>IF(OR($A244="",$C244=""),"",IF(SUMPRODUCT(IFERROR((ABS(Reconciliation!$C$4:$C$1003-$C244)&lt;0.005)*(ABS(Reconciliation!$B$4:$B$1003-$A244)&lt;=Reconciliation!$J$1),0))&gt;0,"Matched to payout","NO MATCHING PAYOUT"))</f>
        <v/>
      </c>
    </row>
    <row r="245">
      <c r="A245" s="7" t="n"/>
      <c r="C245" s="8" t="n"/>
      <c r="D245">
        <f>IF(OR($A245="",$C245=""),"",IF(SUMPRODUCT(IFERROR((ABS(Reconciliation!$C$4:$C$1003-$C245)&lt;0.005)*(ABS(Reconciliation!$B$4:$B$1003-$A245)&lt;=Reconciliation!$J$1),0))&gt;0,"Matched to payout","NO MATCHING PAYOUT"))</f>
        <v/>
      </c>
    </row>
    <row r="246">
      <c r="A246" s="7" t="n"/>
      <c r="C246" s="8" t="n"/>
      <c r="D246">
        <f>IF(OR($A246="",$C246=""),"",IF(SUMPRODUCT(IFERROR((ABS(Reconciliation!$C$4:$C$1003-$C246)&lt;0.005)*(ABS(Reconciliation!$B$4:$B$1003-$A246)&lt;=Reconciliation!$J$1),0))&gt;0,"Matched to payout","NO MATCHING PAYOUT"))</f>
        <v/>
      </c>
    </row>
    <row r="247">
      <c r="A247" s="7" t="n"/>
      <c r="C247" s="8" t="n"/>
      <c r="D247">
        <f>IF(OR($A247="",$C247=""),"",IF(SUMPRODUCT(IFERROR((ABS(Reconciliation!$C$4:$C$1003-$C247)&lt;0.005)*(ABS(Reconciliation!$B$4:$B$1003-$A247)&lt;=Reconciliation!$J$1),0))&gt;0,"Matched to payout","NO MATCHING PAYOUT"))</f>
        <v/>
      </c>
    </row>
    <row r="248">
      <c r="A248" s="7" t="n"/>
      <c r="C248" s="8" t="n"/>
      <c r="D248">
        <f>IF(OR($A248="",$C248=""),"",IF(SUMPRODUCT(IFERROR((ABS(Reconciliation!$C$4:$C$1003-$C248)&lt;0.005)*(ABS(Reconciliation!$B$4:$B$1003-$A248)&lt;=Reconciliation!$J$1),0))&gt;0,"Matched to payout","NO MATCHING PAYOUT"))</f>
        <v/>
      </c>
    </row>
    <row r="249">
      <c r="A249" s="7" t="n"/>
      <c r="C249" s="8" t="n"/>
      <c r="D249">
        <f>IF(OR($A249="",$C249=""),"",IF(SUMPRODUCT(IFERROR((ABS(Reconciliation!$C$4:$C$1003-$C249)&lt;0.005)*(ABS(Reconciliation!$B$4:$B$1003-$A249)&lt;=Reconciliation!$J$1),0))&gt;0,"Matched to payout","NO MATCHING PAYOUT"))</f>
        <v/>
      </c>
    </row>
    <row r="250">
      <c r="A250" s="7" t="n"/>
      <c r="C250" s="8" t="n"/>
      <c r="D250">
        <f>IF(OR($A250="",$C250=""),"",IF(SUMPRODUCT(IFERROR((ABS(Reconciliation!$C$4:$C$1003-$C250)&lt;0.005)*(ABS(Reconciliation!$B$4:$B$1003-$A250)&lt;=Reconciliation!$J$1),0))&gt;0,"Matched to payout","NO MATCHING PAYOUT"))</f>
        <v/>
      </c>
    </row>
    <row r="251">
      <c r="A251" s="7" t="n"/>
      <c r="C251" s="8" t="n"/>
      <c r="D251">
        <f>IF(OR($A251="",$C251=""),"",IF(SUMPRODUCT(IFERROR((ABS(Reconciliation!$C$4:$C$1003-$C251)&lt;0.005)*(ABS(Reconciliation!$B$4:$B$1003-$A251)&lt;=Reconciliation!$J$1),0))&gt;0,"Matched to payout","NO MATCHING PAYOUT"))</f>
        <v/>
      </c>
    </row>
    <row r="252">
      <c r="A252" s="7" t="n"/>
      <c r="C252" s="8" t="n"/>
      <c r="D252">
        <f>IF(OR($A252="",$C252=""),"",IF(SUMPRODUCT(IFERROR((ABS(Reconciliation!$C$4:$C$1003-$C252)&lt;0.005)*(ABS(Reconciliation!$B$4:$B$1003-$A252)&lt;=Reconciliation!$J$1),0))&gt;0,"Matched to payout","NO MATCHING PAYOUT"))</f>
        <v/>
      </c>
    </row>
    <row r="253">
      <c r="A253" s="7" t="n"/>
      <c r="C253" s="8" t="n"/>
      <c r="D253">
        <f>IF(OR($A253="",$C253=""),"",IF(SUMPRODUCT(IFERROR((ABS(Reconciliation!$C$4:$C$1003-$C253)&lt;0.005)*(ABS(Reconciliation!$B$4:$B$1003-$A253)&lt;=Reconciliation!$J$1),0))&gt;0,"Matched to payout","NO MATCHING PAYOUT"))</f>
        <v/>
      </c>
    </row>
    <row r="254">
      <c r="A254" s="7" t="n"/>
      <c r="C254" s="8" t="n"/>
      <c r="D254">
        <f>IF(OR($A254="",$C254=""),"",IF(SUMPRODUCT(IFERROR((ABS(Reconciliation!$C$4:$C$1003-$C254)&lt;0.005)*(ABS(Reconciliation!$B$4:$B$1003-$A254)&lt;=Reconciliation!$J$1),0))&gt;0,"Matched to payout","NO MATCHING PAYOUT"))</f>
        <v/>
      </c>
    </row>
    <row r="255">
      <c r="A255" s="7" t="n"/>
      <c r="C255" s="8" t="n"/>
      <c r="D255">
        <f>IF(OR($A255="",$C255=""),"",IF(SUMPRODUCT(IFERROR((ABS(Reconciliation!$C$4:$C$1003-$C255)&lt;0.005)*(ABS(Reconciliation!$B$4:$B$1003-$A255)&lt;=Reconciliation!$J$1),0))&gt;0,"Matched to payout","NO MATCHING PAYOUT"))</f>
        <v/>
      </c>
    </row>
    <row r="256">
      <c r="A256" s="7" t="n"/>
      <c r="C256" s="8" t="n"/>
      <c r="D256">
        <f>IF(OR($A256="",$C256=""),"",IF(SUMPRODUCT(IFERROR((ABS(Reconciliation!$C$4:$C$1003-$C256)&lt;0.005)*(ABS(Reconciliation!$B$4:$B$1003-$A256)&lt;=Reconciliation!$J$1),0))&gt;0,"Matched to payout","NO MATCHING PAYOUT"))</f>
        <v/>
      </c>
    </row>
    <row r="257">
      <c r="A257" s="7" t="n"/>
      <c r="C257" s="8" t="n"/>
      <c r="D257">
        <f>IF(OR($A257="",$C257=""),"",IF(SUMPRODUCT(IFERROR((ABS(Reconciliation!$C$4:$C$1003-$C257)&lt;0.005)*(ABS(Reconciliation!$B$4:$B$1003-$A257)&lt;=Reconciliation!$J$1),0))&gt;0,"Matched to payout","NO MATCHING PAYOUT"))</f>
        <v/>
      </c>
    </row>
    <row r="258">
      <c r="A258" s="7" t="n"/>
      <c r="C258" s="8" t="n"/>
      <c r="D258">
        <f>IF(OR($A258="",$C258=""),"",IF(SUMPRODUCT(IFERROR((ABS(Reconciliation!$C$4:$C$1003-$C258)&lt;0.005)*(ABS(Reconciliation!$B$4:$B$1003-$A258)&lt;=Reconciliation!$J$1),0))&gt;0,"Matched to payout","NO MATCHING PAYOUT"))</f>
        <v/>
      </c>
    </row>
    <row r="259">
      <c r="A259" s="7" t="n"/>
      <c r="C259" s="8" t="n"/>
      <c r="D259">
        <f>IF(OR($A259="",$C259=""),"",IF(SUMPRODUCT(IFERROR((ABS(Reconciliation!$C$4:$C$1003-$C259)&lt;0.005)*(ABS(Reconciliation!$B$4:$B$1003-$A259)&lt;=Reconciliation!$J$1),0))&gt;0,"Matched to payout","NO MATCHING PAYOUT"))</f>
        <v/>
      </c>
    </row>
    <row r="260">
      <c r="A260" s="7" t="n"/>
      <c r="C260" s="8" t="n"/>
      <c r="D260">
        <f>IF(OR($A260="",$C260=""),"",IF(SUMPRODUCT(IFERROR((ABS(Reconciliation!$C$4:$C$1003-$C260)&lt;0.005)*(ABS(Reconciliation!$B$4:$B$1003-$A260)&lt;=Reconciliation!$J$1),0))&gt;0,"Matched to payout","NO MATCHING PAYOUT"))</f>
        <v/>
      </c>
    </row>
    <row r="261">
      <c r="A261" s="7" t="n"/>
      <c r="C261" s="8" t="n"/>
      <c r="D261">
        <f>IF(OR($A261="",$C261=""),"",IF(SUMPRODUCT(IFERROR((ABS(Reconciliation!$C$4:$C$1003-$C261)&lt;0.005)*(ABS(Reconciliation!$B$4:$B$1003-$A261)&lt;=Reconciliation!$J$1),0))&gt;0,"Matched to payout","NO MATCHING PAYOUT"))</f>
        <v/>
      </c>
    </row>
    <row r="262">
      <c r="A262" s="7" t="n"/>
      <c r="C262" s="8" t="n"/>
      <c r="D262">
        <f>IF(OR($A262="",$C262=""),"",IF(SUMPRODUCT(IFERROR((ABS(Reconciliation!$C$4:$C$1003-$C262)&lt;0.005)*(ABS(Reconciliation!$B$4:$B$1003-$A262)&lt;=Reconciliation!$J$1),0))&gt;0,"Matched to payout","NO MATCHING PAYOUT"))</f>
        <v/>
      </c>
    </row>
    <row r="263">
      <c r="A263" s="7" t="n"/>
      <c r="C263" s="8" t="n"/>
      <c r="D263">
        <f>IF(OR($A263="",$C263=""),"",IF(SUMPRODUCT(IFERROR((ABS(Reconciliation!$C$4:$C$1003-$C263)&lt;0.005)*(ABS(Reconciliation!$B$4:$B$1003-$A263)&lt;=Reconciliation!$J$1),0))&gt;0,"Matched to payout","NO MATCHING PAYOUT"))</f>
        <v/>
      </c>
    </row>
    <row r="264">
      <c r="A264" s="7" t="n"/>
      <c r="C264" s="8" t="n"/>
      <c r="D264">
        <f>IF(OR($A264="",$C264=""),"",IF(SUMPRODUCT(IFERROR((ABS(Reconciliation!$C$4:$C$1003-$C264)&lt;0.005)*(ABS(Reconciliation!$B$4:$B$1003-$A264)&lt;=Reconciliation!$J$1),0))&gt;0,"Matched to payout","NO MATCHING PAYOUT"))</f>
        <v/>
      </c>
    </row>
    <row r="265">
      <c r="A265" s="7" t="n"/>
      <c r="C265" s="8" t="n"/>
      <c r="D265">
        <f>IF(OR($A265="",$C265=""),"",IF(SUMPRODUCT(IFERROR((ABS(Reconciliation!$C$4:$C$1003-$C265)&lt;0.005)*(ABS(Reconciliation!$B$4:$B$1003-$A265)&lt;=Reconciliation!$J$1),0))&gt;0,"Matched to payout","NO MATCHING PAYOUT"))</f>
        <v/>
      </c>
    </row>
    <row r="266">
      <c r="A266" s="7" t="n"/>
      <c r="C266" s="8" t="n"/>
      <c r="D266">
        <f>IF(OR($A266="",$C266=""),"",IF(SUMPRODUCT(IFERROR((ABS(Reconciliation!$C$4:$C$1003-$C266)&lt;0.005)*(ABS(Reconciliation!$B$4:$B$1003-$A266)&lt;=Reconciliation!$J$1),0))&gt;0,"Matched to payout","NO MATCHING PAYOUT"))</f>
        <v/>
      </c>
    </row>
    <row r="267">
      <c r="A267" s="7" t="n"/>
      <c r="C267" s="8" t="n"/>
      <c r="D267">
        <f>IF(OR($A267="",$C267=""),"",IF(SUMPRODUCT(IFERROR((ABS(Reconciliation!$C$4:$C$1003-$C267)&lt;0.005)*(ABS(Reconciliation!$B$4:$B$1003-$A267)&lt;=Reconciliation!$J$1),0))&gt;0,"Matched to payout","NO MATCHING PAYOUT"))</f>
        <v/>
      </c>
    </row>
    <row r="268">
      <c r="A268" s="7" t="n"/>
      <c r="C268" s="8" t="n"/>
      <c r="D268">
        <f>IF(OR($A268="",$C268=""),"",IF(SUMPRODUCT(IFERROR((ABS(Reconciliation!$C$4:$C$1003-$C268)&lt;0.005)*(ABS(Reconciliation!$B$4:$B$1003-$A268)&lt;=Reconciliation!$J$1),0))&gt;0,"Matched to payout","NO MATCHING PAYOUT"))</f>
        <v/>
      </c>
    </row>
    <row r="269">
      <c r="A269" s="7" t="n"/>
      <c r="C269" s="8" t="n"/>
      <c r="D269">
        <f>IF(OR($A269="",$C269=""),"",IF(SUMPRODUCT(IFERROR((ABS(Reconciliation!$C$4:$C$1003-$C269)&lt;0.005)*(ABS(Reconciliation!$B$4:$B$1003-$A269)&lt;=Reconciliation!$J$1),0))&gt;0,"Matched to payout","NO MATCHING PAYOUT"))</f>
        <v/>
      </c>
    </row>
    <row r="270">
      <c r="A270" s="7" t="n"/>
      <c r="C270" s="8" t="n"/>
      <c r="D270">
        <f>IF(OR($A270="",$C270=""),"",IF(SUMPRODUCT(IFERROR((ABS(Reconciliation!$C$4:$C$1003-$C270)&lt;0.005)*(ABS(Reconciliation!$B$4:$B$1003-$A270)&lt;=Reconciliation!$J$1),0))&gt;0,"Matched to payout","NO MATCHING PAYOUT"))</f>
        <v/>
      </c>
    </row>
    <row r="271">
      <c r="A271" s="7" t="n"/>
      <c r="C271" s="8" t="n"/>
      <c r="D271">
        <f>IF(OR($A271="",$C271=""),"",IF(SUMPRODUCT(IFERROR((ABS(Reconciliation!$C$4:$C$1003-$C271)&lt;0.005)*(ABS(Reconciliation!$B$4:$B$1003-$A271)&lt;=Reconciliation!$J$1),0))&gt;0,"Matched to payout","NO MATCHING PAYOUT"))</f>
        <v/>
      </c>
    </row>
    <row r="272">
      <c r="A272" s="7" t="n"/>
      <c r="C272" s="8" t="n"/>
      <c r="D272">
        <f>IF(OR($A272="",$C272=""),"",IF(SUMPRODUCT(IFERROR((ABS(Reconciliation!$C$4:$C$1003-$C272)&lt;0.005)*(ABS(Reconciliation!$B$4:$B$1003-$A272)&lt;=Reconciliation!$J$1),0))&gt;0,"Matched to payout","NO MATCHING PAYOUT"))</f>
        <v/>
      </c>
    </row>
    <row r="273">
      <c r="A273" s="7" t="n"/>
      <c r="C273" s="8" t="n"/>
      <c r="D273">
        <f>IF(OR($A273="",$C273=""),"",IF(SUMPRODUCT(IFERROR((ABS(Reconciliation!$C$4:$C$1003-$C273)&lt;0.005)*(ABS(Reconciliation!$B$4:$B$1003-$A273)&lt;=Reconciliation!$J$1),0))&gt;0,"Matched to payout","NO MATCHING PAYOUT"))</f>
        <v/>
      </c>
    </row>
    <row r="274">
      <c r="A274" s="7" t="n"/>
      <c r="C274" s="8" t="n"/>
      <c r="D274">
        <f>IF(OR($A274="",$C274=""),"",IF(SUMPRODUCT(IFERROR((ABS(Reconciliation!$C$4:$C$1003-$C274)&lt;0.005)*(ABS(Reconciliation!$B$4:$B$1003-$A274)&lt;=Reconciliation!$J$1),0))&gt;0,"Matched to payout","NO MATCHING PAYOUT"))</f>
        <v/>
      </c>
    </row>
    <row r="275">
      <c r="A275" s="7" t="n"/>
      <c r="C275" s="8" t="n"/>
      <c r="D275">
        <f>IF(OR($A275="",$C275=""),"",IF(SUMPRODUCT(IFERROR((ABS(Reconciliation!$C$4:$C$1003-$C275)&lt;0.005)*(ABS(Reconciliation!$B$4:$B$1003-$A275)&lt;=Reconciliation!$J$1),0))&gt;0,"Matched to payout","NO MATCHING PAYOUT"))</f>
        <v/>
      </c>
    </row>
    <row r="276">
      <c r="A276" s="7" t="n"/>
      <c r="C276" s="8" t="n"/>
      <c r="D276">
        <f>IF(OR($A276="",$C276=""),"",IF(SUMPRODUCT(IFERROR((ABS(Reconciliation!$C$4:$C$1003-$C276)&lt;0.005)*(ABS(Reconciliation!$B$4:$B$1003-$A276)&lt;=Reconciliation!$J$1),0))&gt;0,"Matched to payout","NO MATCHING PAYOUT"))</f>
        <v/>
      </c>
    </row>
    <row r="277">
      <c r="A277" s="7" t="n"/>
      <c r="C277" s="8" t="n"/>
      <c r="D277">
        <f>IF(OR($A277="",$C277=""),"",IF(SUMPRODUCT(IFERROR((ABS(Reconciliation!$C$4:$C$1003-$C277)&lt;0.005)*(ABS(Reconciliation!$B$4:$B$1003-$A277)&lt;=Reconciliation!$J$1),0))&gt;0,"Matched to payout","NO MATCHING PAYOUT"))</f>
        <v/>
      </c>
    </row>
    <row r="278">
      <c r="A278" s="7" t="n"/>
      <c r="C278" s="8" t="n"/>
      <c r="D278">
        <f>IF(OR($A278="",$C278=""),"",IF(SUMPRODUCT(IFERROR((ABS(Reconciliation!$C$4:$C$1003-$C278)&lt;0.005)*(ABS(Reconciliation!$B$4:$B$1003-$A278)&lt;=Reconciliation!$J$1),0))&gt;0,"Matched to payout","NO MATCHING PAYOUT"))</f>
        <v/>
      </c>
    </row>
    <row r="279">
      <c r="A279" s="7" t="n"/>
      <c r="C279" s="8" t="n"/>
      <c r="D279">
        <f>IF(OR($A279="",$C279=""),"",IF(SUMPRODUCT(IFERROR((ABS(Reconciliation!$C$4:$C$1003-$C279)&lt;0.005)*(ABS(Reconciliation!$B$4:$B$1003-$A279)&lt;=Reconciliation!$J$1),0))&gt;0,"Matched to payout","NO MATCHING PAYOUT"))</f>
        <v/>
      </c>
    </row>
    <row r="280">
      <c r="A280" s="7" t="n"/>
      <c r="C280" s="8" t="n"/>
      <c r="D280">
        <f>IF(OR($A280="",$C280=""),"",IF(SUMPRODUCT(IFERROR((ABS(Reconciliation!$C$4:$C$1003-$C280)&lt;0.005)*(ABS(Reconciliation!$B$4:$B$1003-$A280)&lt;=Reconciliation!$J$1),0))&gt;0,"Matched to payout","NO MATCHING PAYOUT"))</f>
        <v/>
      </c>
    </row>
    <row r="281">
      <c r="A281" s="7" t="n"/>
      <c r="C281" s="8" t="n"/>
      <c r="D281">
        <f>IF(OR($A281="",$C281=""),"",IF(SUMPRODUCT(IFERROR((ABS(Reconciliation!$C$4:$C$1003-$C281)&lt;0.005)*(ABS(Reconciliation!$B$4:$B$1003-$A281)&lt;=Reconciliation!$J$1),0))&gt;0,"Matched to payout","NO MATCHING PAYOUT"))</f>
        <v/>
      </c>
    </row>
    <row r="282">
      <c r="A282" s="7" t="n"/>
      <c r="C282" s="8" t="n"/>
      <c r="D282">
        <f>IF(OR($A282="",$C282=""),"",IF(SUMPRODUCT(IFERROR((ABS(Reconciliation!$C$4:$C$1003-$C282)&lt;0.005)*(ABS(Reconciliation!$B$4:$B$1003-$A282)&lt;=Reconciliation!$J$1),0))&gt;0,"Matched to payout","NO MATCHING PAYOUT"))</f>
        <v/>
      </c>
    </row>
    <row r="283">
      <c r="A283" s="7" t="n"/>
      <c r="C283" s="8" t="n"/>
      <c r="D283">
        <f>IF(OR($A283="",$C283=""),"",IF(SUMPRODUCT(IFERROR((ABS(Reconciliation!$C$4:$C$1003-$C283)&lt;0.005)*(ABS(Reconciliation!$B$4:$B$1003-$A283)&lt;=Reconciliation!$J$1),0))&gt;0,"Matched to payout","NO MATCHING PAYOUT"))</f>
        <v/>
      </c>
    </row>
    <row r="284">
      <c r="A284" s="7" t="n"/>
      <c r="C284" s="8" t="n"/>
      <c r="D284">
        <f>IF(OR($A284="",$C284=""),"",IF(SUMPRODUCT(IFERROR((ABS(Reconciliation!$C$4:$C$1003-$C284)&lt;0.005)*(ABS(Reconciliation!$B$4:$B$1003-$A284)&lt;=Reconciliation!$J$1),0))&gt;0,"Matched to payout","NO MATCHING PAYOUT"))</f>
        <v/>
      </c>
    </row>
    <row r="285">
      <c r="A285" s="7" t="n"/>
      <c r="C285" s="8" t="n"/>
      <c r="D285">
        <f>IF(OR($A285="",$C285=""),"",IF(SUMPRODUCT(IFERROR((ABS(Reconciliation!$C$4:$C$1003-$C285)&lt;0.005)*(ABS(Reconciliation!$B$4:$B$1003-$A285)&lt;=Reconciliation!$J$1),0))&gt;0,"Matched to payout","NO MATCHING PAYOUT"))</f>
        <v/>
      </c>
    </row>
    <row r="286">
      <c r="A286" s="7" t="n"/>
      <c r="C286" s="8" t="n"/>
      <c r="D286">
        <f>IF(OR($A286="",$C286=""),"",IF(SUMPRODUCT(IFERROR((ABS(Reconciliation!$C$4:$C$1003-$C286)&lt;0.005)*(ABS(Reconciliation!$B$4:$B$1003-$A286)&lt;=Reconciliation!$J$1),0))&gt;0,"Matched to payout","NO MATCHING PAYOUT"))</f>
        <v/>
      </c>
    </row>
    <row r="287">
      <c r="A287" s="7" t="n"/>
      <c r="C287" s="8" t="n"/>
      <c r="D287">
        <f>IF(OR($A287="",$C287=""),"",IF(SUMPRODUCT(IFERROR((ABS(Reconciliation!$C$4:$C$1003-$C287)&lt;0.005)*(ABS(Reconciliation!$B$4:$B$1003-$A287)&lt;=Reconciliation!$J$1),0))&gt;0,"Matched to payout","NO MATCHING PAYOUT"))</f>
        <v/>
      </c>
    </row>
    <row r="288">
      <c r="A288" s="7" t="n"/>
      <c r="C288" s="8" t="n"/>
      <c r="D288">
        <f>IF(OR($A288="",$C288=""),"",IF(SUMPRODUCT(IFERROR((ABS(Reconciliation!$C$4:$C$1003-$C288)&lt;0.005)*(ABS(Reconciliation!$B$4:$B$1003-$A288)&lt;=Reconciliation!$J$1),0))&gt;0,"Matched to payout","NO MATCHING PAYOUT"))</f>
        <v/>
      </c>
    </row>
    <row r="289">
      <c r="A289" s="7" t="n"/>
      <c r="C289" s="8" t="n"/>
      <c r="D289">
        <f>IF(OR($A289="",$C289=""),"",IF(SUMPRODUCT(IFERROR((ABS(Reconciliation!$C$4:$C$1003-$C289)&lt;0.005)*(ABS(Reconciliation!$B$4:$B$1003-$A289)&lt;=Reconciliation!$J$1),0))&gt;0,"Matched to payout","NO MATCHING PAYOUT"))</f>
        <v/>
      </c>
    </row>
    <row r="290">
      <c r="A290" s="7" t="n"/>
      <c r="C290" s="8" t="n"/>
      <c r="D290">
        <f>IF(OR($A290="",$C290=""),"",IF(SUMPRODUCT(IFERROR((ABS(Reconciliation!$C$4:$C$1003-$C290)&lt;0.005)*(ABS(Reconciliation!$B$4:$B$1003-$A290)&lt;=Reconciliation!$J$1),0))&gt;0,"Matched to payout","NO MATCHING PAYOUT"))</f>
        <v/>
      </c>
    </row>
    <row r="291">
      <c r="A291" s="7" t="n"/>
      <c r="C291" s="8" t="n"/>
      <c r="D291">
        <f>IF(OR($A291="",$C291=""),"",IF(SUMPRODUCT(IFERROR((ABS(Reconciliation!$C$4:$C$1003-$C291)&lt;0.005)*(ABS(Reconciliation!$B$4:$B$1003-$A291)&lt;=Reconciliation!$J$1),0))&gt;0,"Matched to payout","NO MATCHING PAYOUT"))</f>
        <v/>
      </c>
    </row>
    <row r="292">
      <c r="A292" s="7" t="n"/>
      <c r="C292" s="8" t="n"/>
      <c r="D292">
        <f>IF(OR($A292="",$C292=""),"",IF(SUMPRODUCT(IFERROR((ABS(Reconciliation!$C$4:$C$1003-$C292)&lt;0.005)*(ABS(Reconciliation!$B$4:$B$1003-$A292)&lt;=Reconciliation!$J$1),0))&gt;0,"Matched to payout","NO MATCHING PAYOUT"))</f>
        <v/>
      </c>
    </row>
    <row r="293">
      <c r="A293" s="7" t="n"/>
      <c r="C293" s="8" t="n"/>
      <c r="D293">
        <f>IF(OR($A293="",$C293=""),"",IF(SUMPRODUCT(IFERROR((ABS(Reconciliation!$C$4:$C$1003-$C293)&lt;0.005)*(ABS(Reconciliation!$B$4:$B$1003-$A293)&lt;=Reconciliation!$J$1),0))&gt;0,"Matched to payout","NO MATCHING PAYOUT"))</f>
        <v/>
      </c>
    </row>
    <row r="294">
      <c r="A294" s="7" t="n"/>
      <c r="C294" s="8" t="n"/>
      <c r="D294">
        <f>IF(OR($A294="",$C294=""),"",IF(SUMPRODUCT(IFERROR((ABS(Reconciliation!$C$4:$C$1003-$C294)&lt;0.005)*(ABS(Reconciliation!$B$4:$B$1003-$A294)&lt;=Reconciliation!$J$1),0))&gt;0,"Matched to payout","NO MATCHING PAYOUT"))</f>
        <v/>
      </c>
    </row>
    <row r="295">
      <c r="A295" s="7" t="n"/>
      <c r="C295" s="8" t="n"/>
      <c r="D295">
        <f>IF(OR($A295="",$C295=""),"",IF(SUMPRODUCT(IFERROR((ABS(Reconciliation!$C$4:$C$1003-$C295)&lt;0.005)*(ABS(Reconciliation!$B$4:$B$1003-$A295)&lt;=Reconciliation!$J$1),0))&gt;0,"Matched to payout","NO MATCHING PAYOUT"))</f>
        <v/>
      </c>
    </row>
    <row r="296">
      <c r="A296" s="7" t="n"/>
      <c r="C296" s="8" t="n"/>
      <c r="D296">
        <f>IF(OR($A296="",$C296=""),"",IF(SUMPRODUCT(IFERROR((ABS(Reconciliation!$C$4:$C$1003-$C296)&lt;0.005)*(ABS(Reconciliation!$B$4:$B$1003-$A296)&lt;=Reconciliation!$J$1),0))&gt;0,"Matched to payout","NO MATCHING PAYOUT"))</f>
        <v/>
      </c>
    </row>
    <row r="297">
      <c r="A297" s="7" t="n"/>
      <c r="C297" s="8" t="n"/>
      <c r="D297">
        <f>IF(OR($A297="",$C297=""),"",IF(SUMPRODUCT(IFERROR((ABS(Reconciliation!$C$4:$C$1003-$C297)&lt;0.005)*(ABS(Reconciliation!$B$4:$B$1003-$A297)&lt;=Reconciliation!$J$1),0))&gt;0,"Matched to payout","NO MATCHING PAYOUT"))</f>
        <v/>
      </c>
    </row>
    <row r="298">
      <c r="A298" s="7" t="n"/>
      <c r="C298" s="8" t="n"/>
      <c r="D298">
        <f>IF(OR($A298="",$C298=""),"",IF(SUMPRODUCT(IFERROR((ABS(Reconciliation!$C$4:$C$1003-$C298)&lt;0.005)*(ABS(Reconciliation!$B$4:$B$1003-$A298)&lt;=Reconciliation!$J$1),0))&gt;0,"Matched to payout","NO MATCHING PAYOUT"))</f>
        <v/>
      </c>
    </row>
    <row r="299">
      <c r="A299" s="7" t="n"/>
      <c r="C299" s="8" t="n"/>
      <c r="D299">
        <f>IF(OR($A299="",$C299=""),"",IF(SUMPRODUCT(IFERROR((ABS(Reconciliation!$C$4:$C$1003-$C299)&lt;0.005)*(ABS(Reconciliation!$B$4:$B$1003-$A299)&lt;=Reconciliation!$J$1),0))&gt;0,"Matched to payout","NO MATCHING PAYOUT"))</f>
        <v/>
      </c>
    </row>
    <row r="300">
      <c r="A300" s="7" t="n"/>
      <c r="C300" s="8" t="n"/>
      <c r="D300">
        <f>IF(OR($A300="",$C300=""),"",IF(SUMPRODUCT(IFERROR((ABS(Reconciliation!$C$4:$C$1003-$C300)&lt;0.005)*(ABS(Reconciliation!$B$4:$B$1003-$A300)&lt;=Reconciliation!$J$1),0))&gt;0,"Matched to payout","NO MATCHING PAYOUT"))</f>
        <v/>
      </c>
    </row>
    <row r="301">
      <c r="A301" s="7" t="n"/>
      <c r="C301" s="8" t="n"/>
      <c r="D301">
        <f>IF(OR($A301="",$C301=""),"",IF(SUMPRODUCT(IFERROR((ABS(Reconciliation!$C$4:$C$1003-$C301)&lt;0.005)*(ABS(Reconciliation!$B$4:$B$1003-$A301)&lt;=Reconciliation!$J$1),0))&gt;0,"Matched to payout","NO MATCHING PAYOUT"))</f>
        <v/>
      </c>
    </row>
    <row r="302">
      <c r="A302" s="7" t="n"/>
      <c r="C302" s="8" t="n"/>
      <c r="D302">
        <f>IF(OR($A302="",$C302=""),"",IF(SUMPRODUCT(IFERROR((ABS(Reconciliation!$C$4:$C$1003-$C302)&lt;0.005)*(ABS(Reconciliation!$B$4:$B$1003-$A302)&lt;=Reconciliation!$J$1),0))&gt;0,"Matched to payout","NO MATCHING PAYOUT"))</f>
        <v/>
      </c>
    </row>
    <row r="303">
      <c r="A303" s="7" t="n"/>
      <c r="C303" s="8" t="n"/>
      <c r="D303">
        <f>IF(OR($A303="",$C303=""),"",IF(SUMPRODUCT(IFERROR((ABS(Reconciliation!$C$4:$C$1003-$C303)&lt;0.005)*(ABS(Reconciliation!$B$4:$B$1003-$A303)&lt;=Reconciliation!$J$1),0))&gt;0,"Matched to payout","NO MATCHING PAYOUT"))</f>
        <v/>
      </c>
    </row>
    <row r="304">
      <c r="A304" s="7" t="n"/>
      <c r="C304" s="8" t="n"/>
      <c r="D304">
        <f>IF(OR($A304="",$C304=""),"",IF(SUMPRODUCT(IFERROR((ABS(Reconciliation!$C$4:$C$1003-$C304)&lt;0.005)*(ABS(Reconciliation!$B$4:$B$1003-$A304)&lt;=Reconciliation!$J$1),0))&gt;0,"Matched to payout","NO MATCHING PAYOUT"))</f>
        <v/>
      </c>
    </row>
    <row r="305">
      <c r="A305" s="7" t="n"/>
      <c r="C305" s="8" t="n"/>
      <c r="D305">
        <f>IF(OR($A305="",$C305=""),"",IF(SUMPRODUCT(IFERROR((ABS(Reconciliation!$C$4:$C$1003-$C305)&lt;0.005)*(ABS(Reconciliation!$B$4:$B$1003-$A305)&lt;=Reconciliation!$J$1),0))&gt;0,"Matched to payout","NO MATCHING PAYOUT"))</f>
        <v/>
      </c>
    </row>
    <row r="306">
      <c r="A306" s="7" t="n"/>
      <c r="C306" s="8" t="n"/>
      <c r="D306">
        <f>IF(OR($A306="",$C306=""),"",IF(SUMPRODUCT(IFERROR((ABS(Reconciliation!$C$4:$C$1003-$C306)&lt;0.005)*(ABS(Reconciliation!$B$4:$B$1003-$A306)&lt;=Reconciliation!$J$1),0))&gt;0,"Matched to payout","NO MATCHING PAYOUT"))</f>
        <v/>
      </c>
    </row>
    <row r="307">
      <c r="A307" s="7" t="n"/>
      <c r="C307" s="8" t="n"/>
      <c r="D307">
        <f>IF(OR($A307="",$C307=""),"",IF(SUMPRODUCT(IFERROR((ABS(Reconciliation!$C$4:$C$1003-$C307)&lt;0.005)*(ABS(Reconciliation!$B$4:$B$1003-$A307)&lt;=Reconciliation!$J$1),0))&gt;0,"Matched to payout","NO MATCHING PAYOUT"))</f>
        <v/>
      </c>
    </row>
    <row r="308">
      <c r="A308" s="7" t="n"/>
      <c r="C308" s="8" t="n"/>
      <c r="D308">
        <f>IF(OR($A308="",$C308=""),"",IF(SUMPRODUCT(IFERROR((ABS(Reconciliation!$C$4:$C$1003-$C308)&lt;0.005)*(ABS(Reconciliation!$B$4:$B$1003-$A308)&lt;=Reconciliation!$J$1),0))&gt;0,"Matched to payout","NO MATCHING PAYOUT"))</f>
        <v/>
      </c>
    </row>
    <row r="309">
      <c r="A309" s="7" t="n"/>
      <c r="C309" s="8" t="n"/>
      <c r="D309">
        <f>IF(OR($A309="",$C309=""),"",IF(SUMPRODUCT(IFERROR((ABS(Reconciliation!$C$4:$C$1003-$C309)&lt;0.005)*(ABS(Reconciliation!$B$4:$B$1003-$A309)&lt;=Reconciliation!$J$1),0))&gt;0,"Matched to payout","NO MATCHING PAYOUT"))</f>
        <v/>
      </c>
    </row>
    <row r="310">
      <c r="A310" s="7" t="n"/>
      <c r="C310" s="8" t="n"/>
      <c r="D310">
        <f>IF(OR($A310="",$C310=""),"",IF(SUMPRODUCT(IFERROR((ABS(Reconciliation!$C$4:$C$1003-$C310)&lt;0.005)*(ABS(Reconciliation!$B$4:$B$1003-$A310)&lt;=Reconciliation!$J$1),0))&gt;0,"Matched to payout","NO MATCHING PAYOUT"))</f>
        <v/>
      </c>
    </row>
    <row r="311">
      <c r="A311" s="7" t="n"/>
      <c r="C311" s="8" t="n"/>
      <c r="D311">
        <f>IF(OR($A311="",$C311=""),"",IF(SUMPRODUCT(IFERROR((ABS(Reconciliation!$C$4:$C$1003-$C311)&lt;0.005)*(ABS(Reconciliation!$B$4:$B$1003-$A311)&lt;=Reconciliation!$J$1),0))&gt;0,"Matched to payout","NO MATCHING PAYOUT"))</f>
        <v/>
      </c>
    </row>
    <row r="312">
      <c r="A312" s="7" t="n"/>
      <c r="C312" s="8" t="n"/>
      <c r="D312">
        <f>IF(OR($A312="",$C312=""),"",IF(SUMPRODUCT(IFERROR((ABS(Reconciliation!$C$4:$C$1003-$C312)&lt;0.005)*(ABS(Reconciliation!$B$4:$B$1003-$A312)&lt;=Reconciliation!$J$1),0))&gt;0,"Matched to payout","NO MATCHING PAYOUT"))</f>
        <v/>
      </c>
    </row>
    <row r="313">
      <c r="A313" s="7" t="n"/>
      <c r="C313" s="8" t="n"/>
      <c r="D313">
        <f>IF(OR($A313="",$C313=""),"",IF(SUMPRODUCT(IFERROR((ABS(Reconciliation!$C$4:$C$1003-$C313)&lt;0.005)*(ABS(Reconciliation!$B$4:$B$1003-$A313)&lt;=Reconciliation!$J$1),0))&gt;0,"Matched to payout","NO MATCHING PAYOUT"))</f>
        <v/>
      </c>
    </row>
    <row r="314">
      <c r="A314" s="7" t="n"/>
      <c r="C314" s="8" t="n"/>
      <c r="D314">
        <f>IF(OR($A314="",$C314=""),"",IF(SUMPRODUCT(IFERROR((ABS(Reconciliation!$C$4:$C$1003-$C314)&lt;0.005)*(ABS(Reconciliation!$B$4:$B$1003-$A314)&lt;=Reconciliation!$J$1),0))&gt;0,"Matched to payout","NO MATCHING PAYOUT"))</f>
        <v/>
      </c>
    </row>
    <row r="315">
      <c r="A315" s="7" t="n"/>
      <c r="C315" s="8" t="n"/>
      <c r="D315">
        <f>IF(OR($A315="",$C315=""),"",IF(SUMPRODUCT(IFERROR((ABS(Reconciliation!$C$4:$C$1003-$C315)&lt;0.005)*(ABS(Reconciliation!$B$4:$B$1003-$A315)&lt;=Reconciliation!$J$1),0))&gt;0,"Matched to payout","NO MATCHING PAYOUT"))</f>
        <v/>
      </c>
    </row>
    <row r="316">
      <c r="A316" s="7" t="n"/>
      <c r="C316" s="8" t="n"/>
      <c r="D316">
        <f>IF(OR($A316="",$C316=""),"",IF(SUMPRODUCT(IFERROR((ABS(Reconciliation!$C$4:$C$1003-$C316)&lt;0.005)*(ABS(Reconciliation!$B$4:$B$1003-$A316)&lt;=Reconciliation!$J$1),0))&gt;0,"Matched to payout","NO MATCHING PAYOUT"))</f>
        <v/>
      </c>
    </row>
    <row r="317">
      <c r="A317" s="7" t="n"/>
      <c r="C317" s="8" t="n"/>
      <c r="D317">
        <f>IF(OR($A317="",$C317=""),"",IF(SUMPRODUCT(IFERROR((ABS(Reconciliation!$C$4:$C$1003-$C317)&lt;0.005)*(ABS(Reconciliation!$B$4:$B$1003-$A317)&lt;=Reconciliation!$J$1),0))&gt;0,"Matched to payout","NO MATCHING PAYOUT"))</f>
        <v/>
      </c>
    </row>
    <row r="318">
      <c r="A318" s="7" t="n"/>
      <c r="C318" s="8" t="n"/>
      <c r="D318">
        <f>IF(OR($A318="",$C318=""),"",IF(SUMPRODUCT(IFERROR((ABS(Reconciliation!$C$4:$C$1003-$C318)&lt;0.005)*(ABS(Reconciliation!$B$4:$B$1003-$A318)&lt;=Reconciliation!$J$1),0))&gt;0,"Matched to payout","NO MATCHING PAYOUT"))</f>
        <v/>
      </c>
    </row>
    <row r="319">
      <c r="A319" s="7" t="n"/>
      <c r="C319" s="8" t="n"/>
      <c r="D319">
        <f>IF(OR($A319="",$C319=""),"",IF(SUMPRODUCT(IFERROR((ABS(Reconciliation!$C$4:$C$1003-$C319)&lt;0.005)*(ABS(Reconciliation!$B$4:$B$1003-$A319)&lt;=Reconciliation!$J$1),0))&gt;0,"Matched to payout","NO MATCHING PAYOUT"))</f>
        <v/>
      </c>
    </row>
    <row r="320">
      <c r="A320" s="7" t="n"/>
      <c r="C320" s="8" t="n"/>
      <c r="D320">
        <f>IF(OR($A320="",$C320=""),"",IF(SUMPRODUCT(IFERROR((ABS(Reconciliation!$C$4:$C$1003-$C320)&lt;0.005)*(ABS(Reconciliation!$B$4:$B$1003-$A320)&lt;=Reconciliation!$J$1),0))&gt;0,"Matched to payout","NO MATCHING PAYOUT"))</f>
        <v/>
      </c>
    </row>
    <row r="321">
      <c r="A321" s="7" t="n"/>
      <c r="C321" s="8" t="n"/>
      <c r="D321">
        <f>IF(OR($A321="",$C321=""),"",IF(SUMPRODUCT(IFERROR((ABS(Reconciliation!$C$4:$C$1003-$C321)&lt;0.005)*(ABS(Reconciliation!$B$4:$B$1003-$A321)&lt;=Reconciliation!$J$1),0))&gt;0,"Matched to payout","NO MATCHING PAYOUT"))</f>
        <v/>
      </c>
    </row>
    <row r="322">
      <c r="A322" s="7" t="n"/>
      <c r="C322" s="8" t="n"/>
      <c r="D322">
        <f>IF(OR($A322="",$C322=""),"",IF(SUMPRODUCT(IFERROR((ABS(Reconciliation!$C$4:$C$1003-$C322)&lt;0.005)*(ABS(Reconciliation!$B$4:$B$1003-$A322)&lt;=Reconciliation!$J$1),0))&gt;0,"Matched to payout","NO MATCHING PAYOUT"))</f>
        <v/>
      </c>
    </row>
    <row r="323">
      <c r="A323" s="7" t="n"/>
      <c r="C323" s="8" t="n"/>
      <c r="D323">
        <f>IF(OR($A323="",$C323=""),"",IF(SUMPRODUCT(IFERROR((ABS(Reconciliation!$C$4:$C$1003-$C323)&lt;0.005)*(ABS(Reconciliation!$B$4:$B$1003-$A323)&lt;=Reconciliation!$J$1),0))&gt;0,"Matched to payout","NO MATCHING PAYOUT"))</f>
        <v/>
      </c>
    </row>
    <row r="324">
      <c r="A324" s="7" t="n"/>
      <c r="C324" s="8" t="n"/>
      <c r="D324">
        <f>IF(OR($A324="",$C324=""),"",IF(SUMPRODUCT(IFERROR((ABS(Reconciliation!$C$4:$C$1003-$C324)&lt;0.005)*(ABS(Reconciliation!$B$4:$B$1003-$A324)&lt;=Reconciliation!$J$1),0))&gt;0,"Matched to payout","NO MATCHING PAYOUT"))</f>
        <v/>
      </c>
    </row>
    <row r="325">
      <c r="A325" s="7" t="n"/>
      <c r="C325" s="8" t="n"/>
      <c r="D325">
        <f>IF(OR($A325="",$C325=""),"",IF(SUMPRODUCT(IFERROR((ABS(Reconciliation!$C$4:$C$1003-$C325)&lt;0.005)*(ABS(Reconciliation!$B$4:$B$1003-$A325)&lt;=Reconciliation!$J$1),0))&gt;0,"Matched to payout","NO MATCHING PAYOUT"))</f>
        <v/>
      </c>
    </row>
    <row r="326">
      <c r="A326" s="7" t="n"/>
      <c r="C326" s="8" t="n"/>
      <c r="D326">
        <f>IF(OR($A326="",$C326=""),"",IF(SUMPRODUCT(IFERROR((ABS(Reconciliation!$C$4:$C$1003-$C326)&lt;0.005)*(ABS(Reconciliation!$B$4:$B$1003-$A326)&lt;=Reconciliation!$J$1),0))&gt;0,"Matched to payout","NO MATCHING PAYOUT"))</f>
        <v/>
      </c>
    </row>
    <row r="327">
      <c r="A327" s="7" t="n"/>
      <c r="C327" s="8" t="n"/>
      <c r="D327">
        <f>IF(OR($A327="",$C327=""),"",IF(SUMPRODUCT(IFERROR((ABS(Reconciliation!$C$4:$C$1003-$C327)&lt;0.005)*(ABS(Reconciliation!$B$4:$B$1003-$A327)&lt;=Reconciliation!$J$1),0))&gt;0,"Matched to payout","NO MATCHING PAYOUT"))</f>
        <v/>
      </c>
    </row>
    <row r="328">
      <c r="A328" s="7" t="n"/>
      <c r="C328" s="8" t="n"/>
      <c r="D328">
        <f>IF(OR($A328="",$C328=""),"",IF(SUMPRODUCT(IFERROR((ABS(Reconciliation!$C$4:$C$1003-$C328)&lt;0.005)*(ABS(Reconciliation!$B$4:$B$1003-$A328)&lt;=Reconciliation!$J$1),0))&gt;0,"Matched to payout","NO MATCHING PAYOUT"))</f>
        <v/>
      </c>
    </row>
    <row r="329">
      <c r="A329" s="7" t="n"/>
      <c r="C329" s="8" t="n"/>
      <c r="D329">
        <f>IF(OR($A329="",$C329=""),"",IF(SUMPRODUCT(IFERROR((ABS(Reconciliation!$C$4:$C$1003-$C329)&lt;0.005)*(ABS(Reconciliation!$B$4:$B$1003-$A329)&lt;=Reconciliation!$J$1),0))&gt;0,"Matched to payout","NO MATCHING PAYOUT"))</f>
        <v/>
      </c>
    </row>
    <row r="330">
      <c r="A330" s="7" t="n"/>
      <c r="C330" s="8" t="n"/>
      <c r="D330">
        <f>IF(OR($A330="",$C330=""),"",IF(SUMPRODUCT(IFERROR((ABS(Reconciliation!$C$4:$C$1003-$C330)&lt;0.005)*(ABS(Reconciliation!$B$4:$B$1003-$A330)&lt;=Reconciliation!$J$1),0))&gt;0,"Matched to payout","NO MATCHING PAYOUT"))</f>
        <v/>
      </c>
    </row>
    <row r="331">
      <c r="A331" s="7" t="n"/>
      <c r="C331" s="8" t="n"/>
      <c r="D331">
        <f>IF(OR($A331="",$C331=""),"",IF(SUMPRODUCT(IFERROR((ABS(Reconciliation!$C$4:$C$1003-$C331)&lt;0.005)*(ABS(Reconciliation!$B$4:$B$1003-$A331)&lt;=Reconciliation!$J$1),0))&gt;0,"Matched to payout","NO MATCHING PAYOUT"))</f>
        <v/>
      </c>
    </row>
    <row r="332">
      <c r="A332" s="7" t="n"/>
      <c r="C332" s="8" t="n"/>
      <c r="D332">
        <f>IF(OR($A332="",$C332=""),"",IF(SUMPRODUCT(IFERROR((ABS(Reconciliation!$C$4:$C$1003-$C332)&lt;0.005)*(ABS(Reconciliation!$B$4:$B$1003-$A332)&lt;=Reconciliation!$J$1),0))&gt;0,"Matched to payout","NO MATCHING PAYOUT"))</f>
        <v/>
      </c>
    </row>
    <row r="333">
      <c r="A333" s="7" t="n"/>
      <c r="C333" s="8" t="n"/>
      <c r="D333">
        <f>IF(OR($A333="",$C333=""),"",IF(SUMPRODUCT(IFERROR((ABS(Reconciliation!$C$4:$C$1003-$C333)&lt;0.005)*(ABS(Reconciliation!$B$4:$B$1003-$A333)&lt;=Reconciliation!$J$1),0))&gt;0,"Matched to payout","NO MATCHING PAYOUT"))</f>
        <v/>
      </c>
    </row>
    <row r="334">
      <c r="A334" s="7" t="n"/>
      <c r="C334" s="8" t="n"/>
      <c r="D334">
        <f>IF(OR($A334="",$C334=""),"",IF(SUMPRODUCT(IFERROR((ABS(Reconciliation!$C$4:$C$1003-$C334)&lt;0.005)*(ABS(Reconciliation!$B$4:$B$1003-$A334)&lt;=Reconciliation!$J$1),0))&gt;0,"Matched to payout","NO MATCHING PAYOUT"))</f>
        <v/>
      </c>
    </row>
    <row r="335">
      <c r="A335" s="7" t="n"/>
      <c r="C335" s="8" t="n"/>
      <c r="D335">
        <f>IF(OR($A335="",$C335=""),"",IF(SUMPRODUCT(IFERROR((ABS(Reconciliation!$C$4:$C$1003-$C335)&lt;0.005)*(ABS(Reconciliation!$B$4:$B$1003-$A335)&lt;=Reconciliation!$J$1),0))&gt;0,"Matched to payout","NO MATCHING PAYOUT"))</f>
        <v/>
      </c>
    </row>
    <row r="336">
      <c r="A336" s="7" t="n"/>
      <c r="C336" s="8" t="n"/>
      <c r="D336">
        <f>IF(OR($A336="",$C336=""),"",IF(SUMPRODUCT(IFERROR((ABS(Reconciliation!$C$4:$C$1003-$C336)&lt;0.005)*(ABS(Reconciliation!$B$4:$B$1003-$A336)&lt;=Reconciliation!$J$1),0))&gt;0,"Matched to payout","NO MATCHING PAYOUT"))</f>
        <v/>
      </c>
    </row>
    <row r="337">
      <c r="A337" s="7" t="n"/>
      <c r="C337" s="8" t="n"/>
      <c r="D337">
        <f>IF(OR($A337="",$C337=""),"",IF(SUMPRODUCT(IFERROR((ABS(Reconciliation!$C$4:$C$1003-$C337)&lt;0.005)*(ABS(Reconciliation!$B$4:$B$1003-$A337)&lt;=Reconciliation!$J$1),0))&gt;0,"Matched to payout","NO MATCHING PAYOUT"))</f>
        <v/>
      </c>
    </row>
    <row r="338">
      <c r="A338" s="7" t="n"/>
      <c r="C338" s="8" t="n"/>
      <c r="D338">
        <f>IF(OR($A338="",$C338=""),"",IF(SUMPRODUCT(IFERROR((ABS(Reconciliation!$C$4:$C$1003-$C338)&lt;0.005)*(ABS(Reconciliation!$B$4:$B$1003-$A338)&lt;=Reconciliation!$J$1),0))&gt;0,"Matched to payout","NO MATCHING PAYOUT"))</f>
        <v/>
      </c>
    </row>
    <row r="339">
      <c r="A339" s="7" t="n"/>
      <c r="C339" s="8" t="n"/>
      <c r="D339">
        <f>IF(OR($A339="",$C339=""),"",IF(SUMPRODUCT(IFERROR((ABS(Reconciliation!$C$4:$C$1003-$C339)&lt;0.005)*(ABS(Reconciliation!$B$4:$B$1003-$A339)&lt;=Reconciliation!$J$1),0))&gt;0,"Matched to payout","NO MATCHING PAYOUT"))</f>
        <v/>
      </c>
    </row>
    <row r="340">
      <c r="A340" s="7" t="n"/>
      <c r="C340" s="8" t="n"/>
      <c r="D340">
        <f>IF(OR($A340="",$C340=""),"",IF(SUMPRODUCT(IFERROR((ABS(Reconciliation!$C$4:$C$1003-$C340)&lt;0.005)*(ABS(Reconciliation!$B$4:$B$1003-$A340)&lt;=Reconciliation!$J$1),0))&gt;0,"Matched to payout","NO MATCHING PAYOUT"))</f>
        <v/>
      </c>
    </row>
    <row r="341">
      <c r="A341" s="7" t="n"/>
      <c r="C341" s="8" t="n"/>
      <c r="D341">
        <f>IF(OR($A341="",$C341=""),"",IF(SUMPRODUCT(IFERROR((ABS(Reconciliation!$C$4:$C$1003-$C341)&lt;0.005)*(ABS(Reconciliation!$B$4:$B$1003-$A341)&lt;=Reconciliation!$J$1),0))&gt;0,"Matched to payout","NO MATCHING PAYOUT"))</f>
        <v/>
      </c>
    </row>
    <row r="342">
      <c r="A342" s="7" t="n"/>
      <c r="C342" s="8" t="n"/>
      <c r="D342">
        <f>IF(OR($A342="",$C342=""),"",IF(SUMPRODUCT(IFERROR((ABS(Reconciliation!$C$4:$C$1003-$C342)&lt;0.005)*(ABS(Reconciliation!$B$4:$B$1003-$A342)&lt;=Reconciliation!$J$1),0))&gt;0,"Matched to payout","NO MATCHING PAYOUT"))</f>
        <v/>
      </c>
    </row>
    <row r="343">
      <c r="A343" s="7" t="n"/>
      <c r="C343" s="8" t="n"/>
      <c r="D343">
        <f>IF(OR($A343="",$C343=""),"",IF(SUMPRODUCT(IFERROR((ABS(Reconciliation!$C$4:$C$1003-$C343)&lt;0.005)*(ABS(Reconciliation!$B$4:$B$1003-$A343)&lt;=Reconciliation!$J$1),0))&gt;0,"Matched to payout","NO MATCHING PAYOUT"))</f>
        <v/>
      </c>
    </row>
    <row r="344">
      <c r="A344" s="7" t="n"/>
      <c r="C344" s="8" t="n"/>
      <c r="D344">
        <f>IF(OR($A344="",$C344=""),"",IF(SUMPRODUCT(IFERROR((ABS(Reconciliation!$C$4:$C$1003-$C344)&lt;0.005)*(ABS(Reconciliation!$B$4:$B$1003-$A344)&lt;=Reconciliation!$J$1),0))&gt;0,"Matched to payout","NO MATCHING PAYOUT"))</f>
        <v/>
      </c>
    </row>
    <row r="345">
      <c r="A345" s="7" t="n"/>
      <c r="C345" s="8" t="n"/>
      <c r="D345">
        <f>IF(OR($A345="",$C345=""),"",IF(SUMPRODUCT(IFERROR((ABS(Reconciliation!$C$4:$C$1003-$C345)&lt;0.005)*(ABS(Reconciliation!$B$4:$B$1003-$A345)&lt;=Reconciliation!$J$1),0))&gt;0,"Matched to payout","NO MATCHING PAYOUT"))</f>
        <v/>
      </c>
    </row>
    <row r="346">
      <c r="A346" s="7" t="n"/>
      <c r="C346" s="8" t="n"/>
      <c r="D346">
        <f>IF(OR($A346="",$C346=""),"",IF(SUMPRODUCT(IFERROR((ABS(Reconciliation!$C$4:$C$1003-$C346)&lt;0.005)*(ABS(Reconciliation!$B$4:$B$1003-$A346)&lt;=Reconciliation!$J$1),0))&gt;0,"Matched to payout","NO MATCHING PAYOUT"))</f>
        <v/>
      </c>
    </row>
    <row r="347">
      <c r="A347" s="7" t="n"/>
      <c r="C347" s="8" t="n"/>
      <c r="D347">
        <f>IF(OR($A347="",$C347=""),"",IF(SUMPRODUCT(IFERROR((ABS(Reconciliation!$C$4:$C$1003-$C347)&lt;0.005)*(ABS(Reconciliation!$B$4:$B$1003-$A347)&lt;=Reconciliation!$J$1),0))&gt;0,"Matched to payout","NO MATCHING PAYOUT"))</f>
        <v/>
      </c>
    </row>
    <row r="348">
      <c r="A348" s="7" t="n"/>
      <c r="C348" s="8" t="n"/>
      <c r="D348">
        <f>IF(OR($A348="",$C348=""),"",IF(SUMPRODUCT(IFERROR((ABS(Reconciliation!$C$4:$C$1003-$C348)&lt;0.005)*(ABS(Reconciliation!$B$4:$B$1003-$A348)&lt;=Reconciliation!$J$1),0))&gt;0,"Matched to payout","NO MATCHING PAYOUT"))</f>
        <v/>
      </c>
    </row>
    <row r="349">
      <c r="A349" s="7" t="n"/>
      <c r="C349" s="8" t="n"/>
      <c r="D349">
        <f>IF(OR($A349="",$C349=""),"",IF(SUMPRODUCT(IFERROR((ABS(Reconciliation!$C$4:$C$1003-$C349)&lt;0.005)*(ABS(Reconciliation!$B$4:$B$1003-$A349)&lt;=Reconciliation!$J$1),0))&gt;0,"Matched to payout","NO MATCHING PAYOUT"))</f>
        <v/>
      </c>
    </row>
    <row r="350">
      <c r="A350" s="7" t="n"/>
      <c r="C350" s="8" t="n"/>
      <c r="D350">
        <f>IF(OR($A350="",$C350=""),"",IF(SUMPRODUCT(IFERROR((ABS(Reconciliation!$C$4:$C$1003-$C350)&lt;0.005)*(ABS(Reconciliation!$B$4:$B$1003-$A350)&lt;=Reconciliation!$J$1),0))&gt;0,"Matched to payout","NO MATCHING PAYOUT"))</f>
        <v/>
      </c>
    </row>
    <row r="351">
      <c r="A351" s="7" t="n"/>
      <c r="C351" s="8" t="n"/>
      <c r="D351">
        <f>IF(OR($A351="",$C351=""),"",IF(SUMPRODUCT(IFERROR((ABS(Reconciliation!$C$4:$C$1003-$C351)&lt;0.005)*(ABS(Reconciliation!$B$4:$B$1003-$A351)&lt;=Reconciliation!$J$1),0))&gt;0,"Matched to payout","NO MATCHING PAYOUT"))</f>
        <v/>
      </c>
    </row>
    <row r="352">
      <c r="A352" s="7" t="n"/>
      <c r="C352" s="8" t="n"/>
      <c r="D352">
        <f>IF(OR($A352="",$C352=""),"",IF(SUMPRODUCT(IFERROR((ABS(Reconciliation!$C$4:$C$1003-$C352)&lt;0.005)*(ABS(Reconciliation!$B$4:$B$1003-$A352)&lt;=Reconciliation!$J$1),0))&gt;0,"Matched to payout","NO MATCHING PAYOUT"))</f>
        <v/>
      </c>
    </row>
    <row r="353">
      <c r="A353" s="7" t="n"/>
      <c r="C353" s="8" t="n"/>
      <c r="D353">
        <f>IF(OR($A353="",$C353=""),"",IF(SUMPRODUCT(IFERROR((ABS(Reconciliation!$C$4:$C$1003-$C353)&lt;0.005)*(ABS(Reconciliation!$B$4:$B$1003-$A353)&lt;=Reconciliation!$J$1),0))&gt;0,"Matched to payout","NO MATCHING PAYOUT"))</f>
        <v/>
      </c>
    </row>
    <row r="354">
      <c r="A354" s="7" t="n"/>
      <c r="C354" s="8" t="n"/>
      <c r="D354">
        <f>IF(OR($A354="",$C354=""),"",IF(SUMPRODUCT(IFERROR((ABS(Reconciliation!$C$4:$C$1003-$C354)&lt;0.005)*(ABS(Reconciliation!$B$4:$B$1003-$A354)&lt;=Reconciliation!$J$1),0))&gt;0,"Matched to payout","NO MATCHING PAYOUT"))</f>
        <v/>
      </c>
    </row>
    <row r="355">
      <c r="A355" s="7" t="n"/>
      <c r="C355" s="8" t="n"/>
      <c r="D355">
        <f>IF(OR($A355="",$C355=""),"",IF(SUMPRODUCT(IFERROR((ABS(Reconciliation!$C$4:$C$1003-$C355)&lt;0.005)*(ABS(Reconciliation!$B$4:$B$1003-$A355)&lt;=Reconciliation!$J$1),0))&gt;0,"Matched to payout","NO MATCHING PAYOUT"))</f>
        <v/>
      </c>
    </row>
    <row r="356">
      <c r="A356" s="7" t="n"/>
      <c r="C356" s="8" t="n"/>
      <c r="D356">
        <f>IF(OR($A356="",$C356=""),"",IF(SUMPRODUCT(IFERROR((ABS(Reconciliation!$C$4:$C$1003-$C356)&lt;0.005)*(ABS(Reconciliation!$B$4:$B$1003-$A356)&lt;=Reconciliation!$J$1),0))&gt;0,"Matched to payout","NO MATCHING PAYOUT"))</f>
        <v/>
      </c>
    </row>
    <row r="357">
      <c r="A357" s="7" t="n"/>
      <c r="C357" s="8" t="n"/>
      <c r="D357">
        <f>IF(OR($A357="",$C357=""),"",IF(SUMPRODUCT(IFERROR((ABS(Reconciliation!$C$4:$C$1003-$C357)&lt;0.005)*(ABS(Reconciliation!$B$4:$B$1003-$A357)&lt;=Reconciliation!$J$1),0))&gt;0,"Matched to payout","NO MATCHING PAYOUT"))</f>
        <v/>
      </c>
    </row>
    <row r="358">
      <c r="A358" s="7" t="n"/>
      <c r="C358" s="8" t="n"/>
      <c r="D358">
        <f>IF(OR($A358="",$C358=""),"",IF(SUMPRODUCT(IFERROR((ABS(Reconciliation!$C$4:$C$1003-$C358)&lt;0.005)*(ABS(Reconciliation!$B$4:$B$1003-$A358)&lt;=Reconciliation!$J$1),0))&gt;0,"Matched to payout","NO MATCHING PAYOUT"))</f>
        <v/>
      </c>
    </row>
    <row r="359">
      <c r="A359" s="7" t="n"/>
      <c r="C359" s="8" t="n"/>
      <c r="D359">
        <f>IF(OR($A359="",$C359=""),"",IF(SUMPRODUCT(IFERROR((ABS(Reconciliation!$C$4:$C$1003-$C359)&lt;0.005)*(ABS(Reconciliation!$B$4:$B$1003-$A359)&lt;=Reconciliation!$J$1),0))&gt;0,"Matched to payout","NO MATCHING PAYOUT"))</f>
        <v/>
      </c>
    </row>
    <row r="360">
      <c r="A360" s="7" t="n"/>
      <c r="C360" s="8" t="n"/>
      <c r="D360">
        <f>IF(OR($A360="",$C360=""),"",IF(SUMPRODUCT(IFERROR((ABS(Reconciliation!$C$4:$C$1003-$C360)&lt;0.005)*(ABS(Reconciliation!$B$4:$B$1003-$A360)&lt;=Reconciliation!$J$1),0))&gt;0,"Matched to payout","NO MATCHING PAYOUT"))</f>
        <v/>
      </c>
    </row>
    <row r="361">
      <c r="A361" s="7" t="n"/>
      <c r="C361" s="8" t="n"/>
      <c r="D361">
        <f>IF(OR($A361="",$C361=""),"",IF(SUMPRODUCT(IFERROR((ABS(Reconciliation!$C$4:$C$1003-$C361)&lt;0.005)*(ABS(Reconciliation!$B$4:$B$1003-$A361)&lt;=Reconciliation!$J$1),0))&gt;0,"Matched to payout","NO MATCHING PAYOUT"))</f>
        <v/>
      </c>
    </row>
    <row r="362">
      <c r="A362" s="7" t="n"/>
      <c r="C362" s="8" t="n"/>
      <c r="D362">
        <f>IF(OR($A362="",$C362=""),"",IF(SUMPRODUCT(IFERROR((ABS(Reconciliation!$C$4:$C$1003-$C362)&lt;0.005)*(ABS(Reconciliation!$B$4:$B$1003-$A362)&lt;=Reconciliation!$J$1),0))&gt;0,"Matched to payout","NO MATCHING PAYOUT"))</f>
        <v/>
      </c>
    </row>
    <row r="363">
      <c r="A363" s="7" t="n"/>
      <c r="C363" s="8" t="n"/>
      <c r="D363">
        <f>IF(OR($A363="",$C363=""),"",IF(SUMPRODUCT(IFERROR((ABS(Reconciliation!$C$4:$C$1003-$C363)&lt;0.005)*(ABS(Reconciliation!$B$4:$B$1003-$A363)&lt;=Reconciliation!$J$1),0))&gt;0,"Matched to payout","NO MATCHING PAYOUT"))</f>
        <v/>
      </c>
    </row>
    <row r="364">
      <c r="A364" s="7" t="n"/>
      <c r="C364" s="8" t="n"/>
      <c r="D364">
        <f>IF(OR($A364="",$C364=""),"",IF(SUMPRODUCT(IFERROR((ABS(Reconciliation!$C$4:$C$1003-$C364)&lt;0.005)*(ABS(Reconciliation!$B$4:$B$1003-$A364)&lt;=Reconciliation!$J$1),0))&gt;0,"Matched to payout","NO MATCHING PAYOUT"))</f>
        <v/>
      </c>
    </row>
    <row r="365">
      <c r="A365" s="7" t="n"/>
      <c r="C365" s="8" t="n"/>
      <c r="D365">
        <f>IF(OR($A365="",$C365=""),"",IF(SUMPRODUCT(IFERROR((ABS(Reconciliation!$C$4:$C$1003-$C365)&lt;0.005)*(ABS(Reconciliation!$B$4:$B$1003-$A365)&lt;=Reconciliation!$J$1),0))&gt;0,"Matched to payout","NO MATCHING PAYOUT"))</f>
        <v/>
      </c>
    </row>
    <row r="366">
      <c r="A366" s="7" t="n"/>
      <c r="C366" s="8" t="n"/>
      <c r="D366">
        <f>IF(OR($A366="",$C366=""),"",IF(SUMPRODUCT(IFERROR((ABS(Reconciliation!$C$4:$C$1003-$C366)&lt;0.005)*(ABS(Reconciliation!$B$4:$B$1003-$A366)&lt;=Reconciliation!$J$1),0))&gt;0,"Matched to payout","NO MATCHING PAYOUT"))</f>
        <v/>
      </c>
    </row>
    <row r="367">
      <c r="A367" s="7" t="n"/>
      <c r="C367" s="8" t="n"/>
      <c r="D367">
        <f>IF(OR($A367="",$C367=""),"",IF(SUMPRODUCT(IFERROR((ABS(Reconciliation!$C$4:$C$1003-$C367)&lt;0.005)*(ABS(Reconciliation!$B$4:$B$1003-$A367)&lt;=Reconciliation!$J$1),0))&gt;0,"Matched to payout","NO MATCHING PAYOUT"))</f>
        <v/>
      </c>
    </row>
    <row r="368">
      <c r="A368" s="7" t="n"/>
      <c r="C368" s="8" t="n"/>
      <c r="D368">
        <f>IF(OR($A368="",$C368=""),"",IF(SUMPRODUCT(IFERROR((ABS(Reconciliation!$C$4:$C$1003-$C368)&lt;0.005)*(ABS(Reconciliation!$B$4:$B$1003-$A368)&lt;=Reconciliation!$J$1),0))&gt;0,"Matched to payout","NO MATCHING PAYOUT"))</f>
        <v/>
      </c>
    </row>
    <row r="369">
      <c r="A369" s="7" t="n"/>
      <c r="C369" s="8" t="n"/>
      <c r="D369">
        <f>IF(OR($A369="",$C369=""),"",IF(SUMPRODUCT(IFERROR((ABS(Reconciliation!$C$4:$C$1003-$C369)&lt;0.005)*(ABS(Reconciliation!$B$4:$B$1003-$A369)&lt;=Reconciliation!$J$1),0))&gt;0,"Matched to payout","NO MATCHING PAYOUT"))</f>
        <v/>
      </c>
    </row>
    <row r="370">
      <c r="A370" s="7" t="n"/>
      <c r="C370" s="8" t="n"/>
      <c r="D370">
        <f>IF(OR($A370="",$C370=""),"",IF(SUMPRODUCT(IFERROR((ABS(Reconciliation!$C$4:$C$1003-$C370)&lt;0.005)*(ABS(Reconciliation!$B$4:$B$1003-$A370)&lt;=Reconciliation!$J$1),0))&gt;0,"Matched to payout","NO MATCHING PAYOUT"))</f>
        <v/>
      </c>
    </row>
    <row r="371">
      <c r="A371" s="7" t="n"/>
      <c r="C371" s="8" t="n"/>
      <c r="D371">
        <f>IF(OR($A371="",$C371=""),"",IF(SUMPRODUCT(IFERROR((ABS(Reconciliation!$C$4:$C$1003-$C371)&lt;0.005)*(ABS(Reconciliation!$B$4:$B$1003-$A371)&lt;=Reconciliation!$J$1),0))&gt;0,"Matched to payout","NO MATCHING PAYOUT"))</f>
        <v/>
      </c>
    </row>
    <row r="372">
      <c r="A372" s="7" t="n"/>
      <c r="C372" s="8" t="n"/>
      <c r="D372">
        <f>IF(OR($A372="",$C372=""),"",IF(SUMPRODUCT(IFERROR((ABS(Reconciliation!$C$4:$C$1003-$C372)&lt;0.005)*(ABS(Reconciliation!$B$4:$B$1003-$A372)&lt;=Reconciliation!$J$1),0))&gt;0,"Matched to payout","NO MATCHING PAYOUT"))</f>
        <v/>
      </c>
    </row>
    <row r="373">
      <c r="A373" s="7" t="n"/>
      <c r="C373" s="8" t="n"/>
      <c r="D373">
        <f>IF(OR($A373="",$C373=""),"",IF(SUMPRODUCT(IFERROR((ABS(Reconciliation!$C$4:$C$1003-$C373)&lt;0.005)*(ABS(Reconciliation!$B$4:$B$1003-$A373)&lt;=Reconciliation!$J$1),0))&gt;0,"Matched to payout","NO MATCHING PAYOUT"))</f>
        <v/>
      </c>
    </row>
    <row r="374">
      <c r="A374" s="7" t="n"/>
      <c r="C374" s="8" t="n"/>
      <c r="D374">
        <f>IF(OR($A374="",$C374=""),"",IF(SUMPRODUCT(IFERROR((ABS(Reconciliation!$C$4:$C$1003-$C374)&lt;0.005)*(ABS(Reconciliation!$B$4:$B$1003-$A374)&lt;=Reconciliation!$J$1),0))&gt;0,"Matched to payout","NO MATCHING PAYOUT"))</f>
        <v/>
      </c>
    </row>
    <row r="375">
      <c r="A375" s="7" t="n"/>
      <c r="C375" s="8" t="n"/>
      <c r="D375">
        <f>IF(OR($A375="",$C375=""),"",IF(SUMPRODUCT(IFERROR((ABS(Reconciliation!$C$4:$C$1003-$C375)&lt;0.005)*(ABS(Reconciliation!$B$4:$B$1003-$A375)&lt;=Reconciliation!$J$1),0))&gt;0,"Matched to payout","NO MATCHING PAYOUT"))</f>
        <v/>
      </c>
    </row>
    <row r="376">
      <c r="A376" s="7" t="n"/>
      <c r="C376" s="8" t="n"/>
      <c r="D376">
        <f>IF(OR($A376="",$C376=""),"",IF(SUMPRODUCT(IFERROR((ABS(Reconciliation!$C$4:$C$1003-$C376)&lt;0.005)*(ABS(Reconciliation!$B$4:$B$1003-$A376)&lt;=Reconciliation!$J$1),0))&gt;0,"Matched to payout","NO MATCHING PAYOUT"))</f>
        <v/>
      </c>
    </row>
    <row r="377">
      <c r="A377" s="7" t="n"/>
      <c r="C377" s="8" t="n"/>
      <c r="D377">
        <f>IF(OR($A377="",$C377=""),"",IF(SUMPRODUCT(IFERROR((ABS(Reconciliation!$C$4:$C$1003-$C377)&lt;0.005)*(ABS(Reconciliation!$B$4:$B$1003-$A377)&lt;=Reconciliation!$J$1),0))&gt;0,"Matched to payout","NO MATCHING PAYOUT"))</f>
        <v/>
      </c>
    </row>
    <row r="378">
      <c r="A378" s="7" t="n"/>
      <c r="C378" s="8" t="n"/>
      <c r="D378">
        <f>IF(OR($A378="",$C378=""),"",IF(SUMPRODUCT(IFERROR((ABS(Reconciliation!$C$4:$C$1003-$C378)&lt;0.005)*(ABS(Reconciliation!$B$4:$B$1003-$A378)&lt;=Reconciliation!$J$1),0))&gt;0,"Matched to payout","NO MATCHING PAYOUT"))</f>
        <v/>
      </c>
    </row>
    <row r="379">
      <c r="A379" s="7" t="n"/>
      <c r="C379" s="8" t="n"/>
      <c r="D379">
        <f>IF(OR($A379="",$C379=""),"",IF(SUMPRODUCT(IFERROR((ABS(Reconciliation!$C$4:$C$1003-$C379)&lt;0.005)*(ABS(Reconciliation!$B$4:$B$1003-$A379)&lt;=Reconciliation!$J$1),0))&gt;0,"Matched to payout","NO MATCHING PAYOUT"))</f>
        <v/>
      </c>
    </row>
    <row r="380">
      <c r="A380" s="7" t="n"/>
      <c r="C380" s="8" t="n"/>
      <c r="D380">
        <f>IF(OR($A380="",$C380=""),"",IF(SUMPRODUCT(IFERROR((ABS(Reconciliation!$C$4:$C$1003-$C380)&lt;0.005)*(ABS(Reconciliation!$B$4:$B$1003-$A380)&lt;=Reconciliation!$J$1),0))&gt;0,"Matched to payout","NO MATCHING PAYOUT"))</f>
        <v/>
      </c>
    </row>
    <row r="381">
      <c r="A381" s="7" t="n"/>
      <c r="C381" s="8" t="n"/>
      <c r="D381">
        <f>IF(OR($A381="",$C381=""),"",IF(SUMPRODUCT(IFERROR((ABS(Reconciliation!$C$4:$C$1003-$C381)&lt;0.005)*(ABS(Reconciliation!$B$4:$B$1003-$A381)&lt;=Reconciliation!$J$1),0))&gt;0,"Matched to payout","NO MATCHING PAYOUT"))</f>
        <v/>
      </c>
    </row>
    <row r="382">
      <c r="A382" s="7" t="n"/>
      <c r="C382" s="8" t="n"/>
      <c r="D382">
        <f>IF(OR($A382="",$C382=""),"",IF(SUMPRODUCT(IFERROR((ABS(Reconciliation!$C$4:$C$1003-$C382)&lt;0.005)*(ABS(Reconciliation!$B$4:$B$1003-$A382)&lt;=Reconciliation!$J$1),0))&gt;0,"Matched to payout","NO MATCHING PAYOUT"))</f>
        <v/>
      </c>
    </row>
    <row r="383">
      <c r="A383" s="7" t="n"/>
      <c r="C383" s="8" t="n"/>
      <c r="D383">
        <f>IF(OR($A383="",$C383=""),"",IF(SUMPRODUCT(IFERROR((ABS(Reconciliation!$C$4:$C$1003-$C383)&lt;0.005)*(ABS(Reconciliation!$B$4:$B$1003-$A383)&lt;=Reconciliation!$J$1),0))&gt;0,"Matched to payout","NO MATCHING PAYOUT"))</f>
        <v/>
      </c>
    </row>
    <row r="384">
      <c r="A384" s="7" t="n"/>
      <c r="C384" s="8" t="n"/>
      <c r="D384">
        <f>IF(OR($A384="",$C384=""),"",IF(SUMPRODUCT(IFERROR((ABS(Reconciliation!$C$4:$C$1003-$C384)&lt;0.005)*(ABS(Reconciliation!$B$4:$B$1003-$A384)&lt;=Reconciliation!$J$1),0))&gt;0,"Matched to payout","NO MATCHING PAYOUT"))</f>
        <v/>
      </c>
    </row>
    <row r="385">
      <c r="A385" s="7" t="n"/>
      <c r="C385" s="8" t="n"/>
      <c r="D385">
        <f>IF(OR($A385="",$C385=""),"",IF(SUMPRODUCT(IFERROR((ABS(Reconciliation!$C$4:$C$1003-$C385)&lt;0.005)*(ABS(Reconciliation!$B$4:$B$1003-$A385)&lt;=Reconciliation!$J$1),0))&gt;0,"Matched to payout","NO MATCHING PAYOUT"))</f>
        <v/>
      </c>
    </row>
    <row r="386">
      <c r="A386" s="7" t="n"/>
      <c r="C386" s="8" t="n"/>
      <c r="D386">
        <f>IF(OR($A386="",$C386=""),"",IF(SUMPRODUCT(IFERROR((ABS(Reconciliation!$C$4:$C$1003-$C386)&lt;0.005)*(ABS(Reconciliation!$B$4:$B$1003-$A386)&lt;=Reconciliation!$J$1),0))&gt;0,"Matched to payout","NO MATCHING PAYOUT"))</f>
        <v/>
      </c>
    </row>
    <row r="387">
      <c r="A387" s="7" t="n"/>
      <c r="C387" s="8" t="n"/>
      <c r="D387">
        <f>IF(OR($A387="",$C387=""),"",IF(SUMPRODUCT(IFERROR((ABS(Reconciliation!$C$4:$C$1003-$C387)&lt;0.005)*(ABS(Reconciliation!$B$4:$B$1003-$A387)&lt;=Reconciliation!$J$1),0))&gt;0,"Matched to payout","NO MATCHING PAYOUT"))</f>
        <v/>
      </c>
    </row>
    <row r="388">
      <c r="A388" s="7" t="n"/>
      <c r="C388" s="8" t="n"/>
      <c r="D388">
        <f>IF(OR($A388="",$C388=""),"",IF(SUMPRODUCT(IFERROR((ABS(Reconciliation!$C$4:$C$1003-$C388)&lt;0.005)*(ABS(Reconciliation!$B$4:$B$1003-$A388)&lt;=Reconciliation!$J$1),0))&gt;0,"Matched to payout","NO MATCHING PAYOUT"))</f>
        <v/>
      </c>
    </row>
    <row r="389">
      <c r="A389" s="7" t="n"/>
      <c r="C389" s="8" t="n"/>
      <c r="D389">
        <f>IF(OR($A389="",$C389=""),"",IF(SUMPRODUCT(IFERROR((ABS(Reconciliation!$C$4:$C$1003-$C389)&lt;0.005)*(ABS(Reconciliation!$B$4:$B$1003-$A389)&lt;=Reconciliation!$J$1),0))&gt;0,"Matched to payout","NO MATCHING PAYOUT"))</f>
        <v/>
      </c>
    </row>
    <row r="390">
      <c r="A390" s="7" t="n"/>
      <c r="C390" s="8" t="n"/>
      <c r="D390">
        <f>IF(OR($A390="",$C390=""),"",IF(SUMPRODUCT(IFERROR((ABS(Reconciliation!$C$4:$C$1003-$C390)&lt;0.005)*(ABS(Reconciliation!$B$4:$B$1003-$A390)&lt;=Reconciliation!$J$1),0))&gt;0,"Matched to payout","NO MATCHING PAYOUT"))</f>
        <v/>
      </c>
    </row>
    <row r="391">
      <c r="A391" s="7" t="n"/>
      <c r="C391" s="8" t="n"/>
      <c r="D391">
        <f>IF(OR($A391="",$C391=""),"",IF(SUMPRODUCT(IFERROR((ABS(Reconciliation!$C$4:$C$1003-$C391)&lt;0.005)*(ABS(Reconciliation!$B$4:$B$1003-$A391)&lt;=Reconciliation!$J$1),0))&gt;0,"Matched to payout","NO MATCHING PAYOUT"))</f>
        <v/>
      </c>
    </row>
    <row r="392">
      <c r="A392" s="7" t="n"/>
      <c r="C392" s="8" t="n"/>
      <c r="D392">
        <f>IF(OR($A392="",$C392=""),"",IF(SUMPRODUCT(IFERROR((ABS(Reconciliation!$C$4:$C$1003-$C392)&lt;0.005)*(ABS(Reconciliation!$B$4:$B$1003-$A392)&lt;=Reconciliation!$J$1),0))&gt;0,"Matched to payout","NO MATCHING PAYOUT"))</f>
        <v/>
      </c>
    </row>
    <row r="393">
      <c r="A393" s="7" t="n"/>
      <c r="C393" s="8" t="n"/>
      <c r="D393">
        <f>IF(OR($A393="",$C393=""),"",IF(SUMPRODUCT(IFERROR((ABS(Reconciliation!$C$4:$C$1003-$C393)&lt;0.005)*(ABS(Reconciliation!$B$4:$B$1003-$A393)&lt;=Reconciliation!$J$1),0))&gt;0,"Matched to payout","NO MATCHING PAYOUT"))</f>
        <v/>
      </c>
    </row>
    <row r="394">
      <c r="A394" s="7" t="n"/>
      <c r="C394" s="8" t="n"/>
      <c r="D394">
        <f>IF(OR($A394="",$C394=""),"",IF(SUMPRODUCT(IFERROR((ABS(Reconciliation!$C$4:$C$1003-$C394)&lt;0.005)*(ABS(Reconciliation!$B$4:$B$1003-$A394)&lt;=Reconciliation!$J$1),0))&gt;0,"Matched to payout","NO MATCHING PAYOUT"))</f>
        <v/>
      </c>
    </row>
    <row r="395">
      <c r="A395" s="7" t="n"/>
      <c r="C395" s="8" t="n"/>
      <c r="D395">
        <f>IF(OR($A395="",$C395=""),"",IF(SUMPRODUCT(IFERROR((ABS(Reconciliation!$C$4:$C$1003-$C395)&lt;0.005)*(ABS(Reconciliation!$B$4:$B$1003-$A395)&lt;=Reconciliation!$J$1),0))&gt;0,"Matched to payout","NO MATCHING PAYOUT"))</f>
        <v/>
      </c>
    </row>
    <row r="396">
      <c r="A396" s="7" t="n"/>
      <c r="C396" s="8" t="n"/>
      <c r="D396">
        <f>IF(OR($A396="",$C396=""),"",IF(SUMPRODUCT(IFERROR((ABS(Reconciliation!$C$4:$C$1003-$C396)&lt;0.005)*(ABS(Reconciliation!$B$4:$B$1003-$A396)&lt;=Reconciliation!$J$1),0))&gt;0,"Matched to payout","NO MATCHING PAYOUT"))</f>
        <v/>
      </c>
    </row>
    <row r="397">
      <c r="A397" s="7" t="n"/>
      <c r="C397" s="8" t="n"/>
      <c r="D397">
        <f>IF(OR($A397="",$C397=""),"",IF(SUMPRODUCT(IFERROR((ABS(Reconciliation!$C$4:$C$1003-$C397)&lt;0.005)*(ABS(Reconciliation!$B$4:$B$1003-$A397)&lt;=Reconciliation!$J$1),0))&gt;0,"Matched to payout","NO MATCHING PAYOUT"))</f>
        <v/>
      </c>
    </row>
    <row r="398">
      <c r="A398" s="7" t="n"/>
      <c r="C398" s="8" t="n"/>
      <c r="D398">
        <f>IF(OR($A398="",$C398=""),"",IF(SUMPRODUCT(IFERROR((ABS(Reconciliation!$C$4:$C$1003-$C398)&lt;0.005)*(ABS(Reconciliation!$B$4:$B$1003-$A398)&lt;=Reconciliation!$J$1),0))&gt;0,"Matched to payout","NO MATCHING PAYOUT"))</f>
        <v/>
      </c>
    </row>
    <row r="399">
      <c r="A399" s="7" t="n"/>
      <c r="C399" s="8" t="n"/>
      <c r="D399">
        <f>IF(OR($A399="",$C399=""),"",IF(SUMPRODUCT(IFERROR((ABS(Reconciliation!$C$4:$C$1003-$C399)&lt;0.005)*(ABS(Reconciliation!$B$4:$B$1003-$A399)&lt;=Reconciliation!$J$1),0))&gt;0,"Matched to payout","NO MATCHING PAYOUT"))</f>
        <v/>
      </c>
    </row>
    <row r="400">
      <c r="A400" s="7" t="n"/>
      <c r="C400" s="8" t="n"/>
      <c r="D400">
        <f>IF(OR($A400="",$C400=""),"",IF(SUMPRODUCT(IFERROR((ABS(Reconciliation!$C$4:$C$1003-$C400)&lt;0.005)*(ABS(Reconciliation!$B$4:$B$1003-$A400)&lt;=Reconciliation!$J$1),0))&gt;0,"Matched to payout","NO MATCHING PAYOUT"))</f>
        <v/>
      </c>
    </row>
    <row r="401">
      <c r="A401" s="7" t="n"/>
      <c r="C401" s="8" t="n"/>
      <c r="D401">
        <f>IF(OR($A401="",$C401=""),"",IF(SUMPRODUCT(IFERROR((ABS(Reconciliation!$C$4:$C$1003-$C401)&lt;0.005)*(ABS(Reconciliation!$B$4:$B$1003-$A401)&lt;=Reconciliation!$J$1),0))&gt;0,"Matched to payout","NO MATCHING PAYOUT"))</f>
        <v/>
      </c>
    </row>
    <row r="402">
      <c r="A402" s="7" t="n"/>
      <c r="C402" s="8" t="n"/>
      <c r="D402">
        <f>IF(OR($A402="",$C402=""),"",IF(SUMPRODUCT(IFERROR((ABS(Reconciliation!$C$4:$C$1003-$C402)&lt;0.005)*(ABS(Reconciliation!$B$4:$B$1003-$A402)&lt;=Reconciliation!$J$1),0))&gt;0,"Matched to payout","NO MATCHING PAYOUT"))</f>
        <v/>
      </c>
    </row>
    <row r="403">
      <c r="A403" s="7" t="n"/>
      <c r="C403" s="8" t="n"/>
      <c r="D403">
        <f>IF(OR($A403="",$C403=""),"",IF(SUMPRODUCT(IFERROR((ABS(Reconciliation!$C$4:$C$1003-$C403)&lt;0.005)*(ABS(Reconciliation!$B$4:$B$1003-$A403)&lt;=Reconciliation!$J$1),0))&gt;0,"Matched to payout","NO MATCHING PAYOUT"))</f>
        <v/>
      </c>
    </row>
    <row r="404">
      <c r="A404" s="7" t="n"/>
      <c r="C404" s="8" t="n"/>
      <c r="D404">
        <f>IF(OR($A404="",$C404=""),"",IF(SUMPRODUCT(IFERROR((ABS(Reconciliation!$C$4:$C$1003-$C404)&lt;0.005)*(ABS(Reconciliation!$B$4:$B$1003-$A404)&lt;=Reconciliation!$J$1),0))&gt;0,"Matched to payout","NO MATCHING PAYOUT"))</f>
        <v/>
      </c>
    </row>
    <row r="405">
      <c r="A405" s="7" t="n"/>
      <c r="C405" s="8" t="n"/>
      <c r="D405">
        <f>IF(OR($A405="",$C405=""),"",IF(SUMPRODUCT(IFERROR((ABS(Reconciliation!$C$4:$C$1003-$C405)&lt;0.005)*(ABS(Reconciliation!$B$4:$B$1003-$A405)&lt;=Reconciliation!$J$1),0))&gt;0,"Matched to payout","NO MATCHING PAYOUT"))</f>
        <v/>
      </c>
    </row>
    <row r="406">
      <c r="A406" s="7" t="n"/>
      <c r="C406" s="8" t="n"/>
      <c r="D406">
        <f>IF(OR($A406="",$C406=""),"",IF(SUMPRODUCT(IFERROR((ABS(Reconciliation!$C$4:$C$1003-$C406)&lt;0.005)*(ABS(Reconciliation!$B$4:$B$1003-$A406)&lt;=Reconciliation!$J$1),0))&gt;0,"Matched to payout","NO MATCHING PAYOUT"))</f>
        <v/>
      </c>
    </row>
    <row r="407">
      <c r="A407" s="7" t="n"/>
      <c r="C407" s="8" t="n"/>
      <c r="D407">
        <f>IF(OR($A407="",$C407=""),"",IF(SUMPRODUCT(IFERROR((ABS(Reconciliation!$C$4:$C$1003-$C407)&lt;0.005)*(ABS(Reconciliation!$B$4:$B$1003-$A407)&lt;=Reconciliation!$J$1),0))&gt;0,"Matched to payout","NO MATCHING PAYOUT"))</f>
        <v/>
      </c>
    </row>
    <row r="408">
      <c r="A408" s="7" t="n"/>
      <c r="C408" s="8" t="n"/>
      <c r="D408">
        <f>IF(OR($A408="",$C408=""),"",IF(SUMPRODUCT(IFERROR((ABS(Reconciliation!$C$4:$C$1003-$C408)&lt;0.005)*(ABS(Reconciliation!$B$4:$B$1003-$A408)&lt;=Reconciliation!$J$1),0))&gt;0,"Matched to payout","NO MATCHING PAYOUT"))</f>
        <v/>
      </c>
    </row>
    <row r="409">
      <c r="A409" s="7" t="n"/>
      <c r="C409" s="8" t="n"/>
      <c r="D409">
        <f>IF(OR($A409="",$C409=""),"",IF(SUMPRODUCT(IFERROR((ABS(Reconciliation!$C$4:$C$1003-$C409)&lt;0.005)*(ABS(Reconciliation!$B$4:$B$1003-$A409)&lt;=Reconciliation!$J$1),0))&gt;0,"Matched to payout","NO MATCHING PAYOUT"))</f>
        <v/>
      </c>
    </row>
    <row r="410">
      <c r="A410" s="7" t="n"/>
      <c r="C410" s="8" t="n"/>
      <c r="D410">
        <f>IF(OR($A410="",$C410=""),"",IF(SUMPRODUCT(IFERROR((ABS(Reconciliation!$C$4:$C$1003-$C410)&lt;0.005)*(ABS(Reconciliation!$B$4:$B$1003-$A410)&lt;=Reconciliation!$J$1),0))&gt;0,"Matched to payout","NO MATCHING PAYOUT"))</f>
        <v/>
      </c>
    </row>
    <row r="411">
      <c r="A411" s="7" t="n"/>
      <c r="C411" s="8" t="n"/>
      <c r="D411">
        <f>IF(OR($A411="",$C411=""),"",IF(SUMPRODUCT(IFERROR((ABS(Reconciliation!$C$4:$C$1003-$C411)&lt;0.005)*(ABS(Reconciliation!$B$4:$B$1003-$A411)&lt;=Reconciliation!$J$1),0))&gt;0,"Matched to payout","NO MATCHING PAYOUT"))</f>
        <v/>
      </c>
    </row>
    <row r="412">
      <c r="A412" s="7" t="n"/>
      <c r="C412" s="8" t="n"/>
      <c r="D412">
        <f>IF(OR($A412="",$C412=""),"",IF(SUMPRODUCT(IFERROR((ABS(Reconciliation!$C$4:$C$1003-$C412)&lt;0.005)*(ABS(Reconciliation!$B$4:$B$1003-$A412)&lt;=Reconciliation!$J$1),0))&gt;0,"Matched to payout","NO MATCHING PAYOUT"))</f>
        <v/>
      </c>
    </row>
    <row r="413">
      <c r="A413" s="7" t="n"/>
      <c r="C413" s="8" t="n"/>
      <c r="D413">
        <f>IF(OR($A413="",$C413=""),"",IF(SUMPRODUCT(IFERROR((ABS(Reconciliation!$C$4:$C$1003-$C413)&lt;0.005)*(ABS(Reconciliation!$B$4:$B$1003-$A413)&lt;=Reconciliation!$J$1),0))&gt;0,"Matched to payout","NO MATCHING PAYOUT"))</f>
        <v/>
      </c>
    </row>
    <row r="414">
      <c r="A414" s="7" t="n"/>
      <c r="C414" s="8" t="n"/>
      <c r="D414">
        <f>IF(OR($A414="",$C414=""),"",IF(SUMPRODUCT(IFERROR((ABS(Reconciliation!$C$4:$C$1003-$C414)&lt;0.005)*(ABS(Reconciliation!$B$4:$B$1003-$A414)&lt;=Reconciliation!$J$1),0))&gt;0,"Matched to payout","NO MATCHING PAYOUT"))</f>
        <v/>
      </c>
    </row>
    <row r="415">
      <c r="A415" s="7" t="n"/>
      <c r="C415" s="8" t="n"/>
      <c r="D415">
        <f>IF(OR($A415="",$C415=""),"",IF(SUMPRODUCT(IFERROR((ABS(Reconciliation!$C$4:$C$1003-$C415)&lt;0.005)*(ABS(Reconciliation!$B$4:$B$1003-$A415)&lt;=Reconciliation!$J$1),0))&gt;0,"Matched to payout","NO MATCHING PAYOUT"))</f>
        <v/>
      </c>
    </row>
    <row r="416">
      <c r="A416" s="7" t="n"/>
      <c r="C416" s="8" t="n"/>
      <c r="D416">
        <f>IF(OR($A416="",$C416=""),"",IF(SUMPRODUCT(IFERROR((ABS(Reconciliation!$C$4:$C$1003-$C416)&lt;0.005)*(ABS(Reconciliation!$B$4:$B$1003-$A416)&lt;=Reconciliation!$J$1),0))&gt;0,"Matched to payout","NO MATCHING PAYOUT"))</f>
        <v/>
      </c>
    </row>
    <row r="417">
      <c r="A417" s="7" t="n"/>
      <c r="C417" s="8" t="n"/>
      <c r="D417">
        <f>IF(OR($A417="",$C417=""),"",IF(SUMPRODUCT(IFERROR((ABS(Reconciliation!$C$4:$C$1003-$C417)&lt;0.005)*(ABS(Reconciliation!$B$4:$B$1003-$A417)&lt;=Reconciliation!$J$1),0))&gt;0,"Matched to payout","NO MATCHING PAYOUT"))</f>
        <v/>
      </c>
    </row>
    <row r="418">
      <c r="A418" s="7" t="n"/>
      <c r="C418" s="8" t="n"/>
      <c r="D418">
        <f>IF(OR($A418="",$C418=""),"",IF(SUMPRODUCT(IFERROR((ABS(Reconciliation!$C$4:$C$1003-$C418)&lt;0.005)*(ABS(Reconciliation!$B$4:$B$1003-$A418)&lt;=Reconciliation!$J$1),0))&gt;0,"Matched to payout","NO MATCHING PAYOUT"))</f>
        <v/>
      </c>
    </row>
    <row r="419">
      <c r="A419" s="7" t="n"/>
      <c r="C419" s="8" t="n"/>
      <c r="D419">
        <f>IF(OR($A419="",$C419=""),"",IF(SUMPRODUCT(IFERROR((ABS(Reconciliation!$C$4:$C$1003-$C419)&lt;0.005)*(ABS(Reconciliation!$B$4:$B$1003-$A419)&lt;=Reconciliation!$J$1),0))&gt;0,"Matched to payout","NO MATCHING PAYOUT"))</f>
        <v/>
      </c>
    </row>
    <row r="420">
      <c r="A420" s="7" t="n"/>
      <c r="C420" s="8" t="n"/>
      <c r="D420">
        <f>IF(OR($A420="",$C420=""),"",IF(SUMPRODUCT(IFERROR((ABS(Reconciliation!$C$4:$C$1003-$C420)&lt;0.005)*(ABS(Reconciliation!$B$4:$B$1003-$A420)&lt;=Reconciliation!$J$1),0))&gt;0,"Matched to payout","NO MATCHING PAYOUT"))</f>
        <v/>
      </c>
    </row>
    <row r="421">
      <c r="A421" s="7" t="n"/>
      <c r="C421" s="8" t="n"/>
      <c r="D421">
        <f>IF(OR($A421="",$C421=""),"",IF(SUMPRODUCT(IFERROR((ABS(Reconciliation!$C$4:$C$1003-$C421)&lt;0.005)*(ABS(Reconciliation!$B$4:$B$1003-$A421)&lt;=Reconciliation!$J$1),0))&gt;0,"Matched to payout","NO MATCHING PAYOUT"))</f>
        <v/>
      </c>
    </row>
    <row r="422">
      <c r="A422" s="7" t="n"/>
      <c r="C422" s="8" t="n"/>
      <c r="D422">
        <f>IF(OR($A422="",$C422=""),"",IF(SUMPRODUCT(IFERROR((ABS(Reconciliation!$C$4:$C$1003-$C422)&lt;0.005)*(ABS(Reconciliation!$B$4:$B$1003-$A422)&lt;=Reconciliation!$J$1),0))&gt;0,"Matched to payout","NO MATCHING PAYOUT"))</f>
        <v/>
      </c>
    </row>
    <row r="423">
      <c r="A423" s="7" t="n"/>
      <c r="C423" s="8" t="n"/>
      <c r="D423">
        <f>IF(OR($A423="",$C423=""),"",IF(SUMPRODUCT(IFERROR((ABS(Reconciliation!$C$4:$C$1003-$C423)&lt;0.005)*(ABS(Reconciliation!$B$4:$B$1003-$A423)&lt;=Reconciliation!$J$1),0))&gt;0,"Matched to payout","NO MATCHING PAYOUT"))</f>
        <v/>
      </c>
    </row>
    <row r="424">
      <c r="A424" s="7" t="n"/>
      <c r="C424" s="8" t="n"/>
      <c r="D424">
        <f>IF(OR($A424="",$C424=""),"",IF(SUMPRODUCT(IFERROR((ABS(Reconciliation!$C$4:$C$1003-$C424)&lt;0.005)*(ABS(Reconciliation!$B$4:$B$1003-$A424)&lt;=Reconciliation!$J$1),0))&gt;0,"Matched to payout","NO MATCHING PAYOUT"))</f>
        <v/>
      </c>
    </row>
    <row r="425">
      <c r="A425" s="7" t="n"/>
      <c r="C425" s="8" t="n"/>
      <c r="D425">
        <f>IF(OR($A425="",$C425=""),"",IF(SUMPRODUCT(IFERROR((ABS(Reconciliation!$C$4:$C$1003-$C425)&lt;0.005)*(ABS(Reconciliation!$B$4:$B$1003-$A425)&lt;=Reconciliation!$J$1),0))&gt;0,"Matched to payout","NO MATCHING PAYOUT"))</f>
        <v/>
      </c>
    </row>
    <row r="426">
      <c r="A426" s="7" t="n"/>
      <c r="C426" s="8" t="n"/>
      <c r="D426">
        <f>IF(OR($A426="",$C426=""),"",IF(SUMPRODUCT(IFERROR((ABS(Reconciliation!$C$4:$C$1003-$C426)&lt;0.005)*(ABS(Reconciliation!$B$4:$B$1003-$A426)&lt;=Reconciliation!$J$1),0))&gt;0,"Matched to payout","NO MATCHING PAYOUT"))</f>
        <v/>
      </c>
    </row>
    <row r="427">
      <c r="A427" s="7" t="n"/>
      <c r="C427" s="8" t="n"/>
      <c r="D427">
        <f>IF(OR($A427="",$C427=""),"",IF(SUMPRODUCT(IFERROR((ABS(Reconciliation!$C$4:$C$1003-$C427)&lt;0.005)*(ABS(Reconciliation!$B$4:$B$1003-$A427)&lt;=Reconciliation!$J$1),0))&gt;0,"Matched to payout","NO MATCHING PAYOUT"))</f>
        <v/>
      </c>
    </row>
    <row r="428">
      <c r="A428" s="7" t="n"/>
      <c r="C428" s="8" t="n"/>
      <c r="D428">
        <f>IF(OR($A428="",$C428=""),"",IF(SUMPRODUCT(IFERROR((ABS(Reconciliation!$C$4:$C$1003-$C428)&lt;0.005)*(ABS(Reconciliation!$B$4:$B$1003-$A428)&lt;=Reconciliation!$J$1),0))&gt;0,"Matched to payout","NO MATCHING PAYOUT"))</f>
        <v/>
      </c>
    </row>
    <row r="429">
      <c r="A429" s="7" t="n"/>
      <c r="C429" s="8" t="n"/>
      <c r="D429">
        <f>IF(OR($A429="",$C429=""),"",IF(SUMPRODUCT(IFERROR((ABS(Reconciliation!$C$4:$C$1003-$C429)&lt;0.005)*(ABS(Reconciliation!$B$4:$B$1003-$A429)&lt;=Reconciliation!$J$1),0))&gt;0,"Matched to payout","NO MATCHING PAYOUT"))</f>
        <v/>
      </c>
    </row>
    <row r="430">
      <c r="A430" s="7" t="n"/>
      <c r="C430" s="8" t="n"/>
      <c r="D430">
        <f>IF(OR($A430="",$C430=""),"",IF(SUMPRODUCT(IFERROR((ABS(Reconciliation!$C$4:$C$1003-$C430)&lt;0.005)*(ABS(Reconciliation!$B$4:$B$1003-$A430)&lt;=Reconciliation!$J$1),0))&gt;0,"Matched to payout","NO MATCHING PAYOUT"))</f>
        <v/>
      </c>
    </row>
    <row r="431">
      <c r="A431" s="7" t="n"/>
      <c r="C431" s="8" t="n"/>
      <c r="D431">
        <f>IF(OR($A431="",$C431=""),"",IF(SUMPRODUCT(IFERROR((ABS(Reconciliation!$C$4:$C$1003-$C431)&lt;0.005)*(ABS(Reconciliation!$B$4:$B$1003-$A431)&lt;=Reconciliation!$J$1),0))&gt;0,"Matched to payout","NO MATCHING PAYOUT"))</f>
        <v/>
      </c>
    </row>
    <row r="432">
      <c r="A432" s="7" t="n"/>
      <c r="C432" s="8" t="n"/>
      <c r="D432">
        <f>IF(OR($A432="",$C432=""),"",IF(SUMPRODUCT(IFERROR((ABS(Reconciliation!$C$4:$C$1003-$C432)&lt;0.005)*(ABS(Reconciliation!$B$4:$B$1003-$A432)&lt;=Reconciliation!$J$1),0))&gt;0,"Matched to payout","NO MATCHING PAYOUT"))</f>
        <v/>
      </c>
    </row>
    <row r="433">
      <c r="A433" s="7" t="n"/>
      <c r="C433" s="8" t="n"/>
      <c r="D433">
        <f>IF(OR($A433="",$C433=""),"",IF(SUMPRODUCT(IFERROR((ABS(Reconciliation!$C$4:$C$1003-$C433)&lt;0.005)*(ABS(Reconciliation!$B$4:$B$1003-$A433)&lt;=Reconciliation!$J$1),0))&gt;0,"Matched to payout","NO MATCHING PAYOUT"))</f>
        <v/>
      </c>
    </row>
    <row r="434">
      <c r="A434" s="7" t="n"/>
      <c r="C434" s="8" t="n"/>
      <c r="D434">
        <f>IF(OR($A434="",$C434=""),"",IF(SUMPRODUCT(IFERROR((ABS(Reconciliation!$C$4:$C$1003-$C434)&lt;0.005)*(ABS(Reconciliation!$B$4:$B$1003-$A434)&lt;=Reconciliation!$J$1),0))&gt;0,"Matched to payout","NO MATCHING PAYOUT"))</f>
        <v/>
      </c>
    </row>
    <row r="435">
      <c r="A435" s="7" t="n"/>
      <c r="C435" s="8" t="n"/>
      <c r="D435">
        <f>IF(OR($A435="",$C435=""),"",IF(SUMPRODUCT(IFERROR((ABS(Reconciliation!$C$4:$C$1003-$C435)&lt;0.005)*(ABS(Reconciliation!$B$4:$B$1003-$A435)&lt;=Reconciliation!$J$1),0))&gt;0,"Matched to payout","NO MATCHING PAYOUT"))</f>
        <v/>
      </c>
    </row>
    <row r="436">
      <c r="A436" s="7" t="n"/>
      <c r="C436" s="8" t="n"/>
      <c r="D436">
        <f>IF(OR($A436="",$C436=""),"",IF(SUMPRODUCT(IFERROR((ABS(Reconciliation!$C$4:$C$1003-$C436)&lt;0.005)*(ABS(Reconciliation!$B$4:$B$1003-$A436)&lt;=Reconciliation!$J$1),0))&gt;0,"Matched to payout","NO MATCHING PAYOUT"))</f>
        <v/>
      </c>
    </row>
    <row r="437">
      <c r="A437" s="7" t="n"/>
      <c r="C437" s="8" t="n"/>
      <c r="D437">
        <f>IF(OR($A437="",$C437=""),"",IF(SUMPRODUCT(IFERROR((ABS(Reconciliation!$C$4:$C$1003-$C437)&lt;0.005)*(ABS(Reconciliation!$B$4:$B$1003-$A437)&lt;=Reconciliation!$J$1),0))&gt;0,"Matched to payout","NO MATCHING PAYOUT"))</f>
        <v/>
      </c>
    </row>
    <row r="438">
      <c r="A438" s="7" t="n"/>
      <c r="C438" s="8" t="n"/>
      <c r="D438">
        <f>IF(OR($A438="",$C438=""),"",IF(SUMPRODUCT(IFERROR((ABS(Reconciliation!$C$4:$C$1003-$C438)&lt;0.005)*(ABS(Reconciliation!$B$4:$B$1003-$A438)&lt;=Reconciliation!$J$1),0))&gt;0,"Matched to payout","NO MATCHING PAYOUT"))</f>
        <v/>
      </c>
    </row>
    <row r="439">
      <c r="A439" s="7" t="n"/>
      <c r="C439" s="8" t="n"/>
      <c r="D439">
        <f>IF(OR($A439="",$C439=""),"",IF(SUMPRODUCT(IFERROR((ABS(Reconciliation!$C$4:$C$1003-$C439)&lt;0.005)*(ABS(Reconciliation!$B$4:$B$1003-$A439)&lt;=Reconciliation!$J$1),0))&gt;0,"Matched to payout","NO MATCHING PAYOUT"))</f>
        <v/>
      </c>
    </row>
    <row r="440">
      <c r="A440" s="7" t="n"/>
      <c r="C440" s="8" t="n"/>
      <c r="D440">
        <f>IF(OR($A440="",$C440=""),"",IF(SUMPRODUCT(IFERROR((ABS(Reconciliation!$C$4:$C$1003-$C440)&lt;0.005)*(ABS(Reconciliation!$B$4:$B$1003-$A440)&lt;=Reconciliation!$J$1),0))&gt;0,"Matched to payout","NO MATCHING PAYOUT"))</f>
        <v/>
      </c>
    </row>
    <row r="441">
      <c r="A441" s="7" t="n"/>
      <c r="C441" s="8" t="n"/>
      <c r="D441">
        <f>IF(OR($A441="",$C441=""),"",IF(SUMPRODUCT(IFERROR((ABS(Reconciliation!$C$4:$C$1003-$C441)&lt;0.005)*(ABS(Reconciliation!$B$4:$B$1003-$A441)&lt;=Reconciliation!$J$1),0))&gt;0,"Matched to payout","NO MATCHING PAYOUT"))</f>
        <v/>
      </c>
    </row>
    <row r="442">
      <c r="A442" s="7" t="n"/>
      <c r="C442" s="8" t="n"/>
      <c r="D442">
        <f>IF(OR($A442="",$C442=""),"",IF(SUMPRODUCT(IFERROR((ABS(Reconciliation!$C$4:$C$1003-$C442)&lt;0.005)*(ABS(Reconciliation!$B$4:$B$1003-$A442)&lt;=Reconciliation!$J$1),0))&gt;0,"Matched to payout","NO MATCHING PAYOUT"))</f>
        <v/>
      </c>
    </row>
    <row r="443">
      <c r="A443" s="7" t="n"/>
      <c r="C443" s="8" t="n"/>
      <c r="D443">
        <f>IF(OR($A443="",$C443=""),"",IF(SUMPRODUCT(IFERROR((ABS(Reconciliation!$C$4:$C$1003-$C443)&lt;0.005)*(ABS(Reconciliation!$B$4:$B$1003-$A443)&lt;=Reconciliation!$J$1),0))&gt;0,"Matched to payout","NO MATCHING PAYOUT"))</f>
        <v/>
      </c>
    </row>
    <row r="444">
      <c r="A444" s="7" t="n"/>
      <c r="C444" s="8" t="n"/>
      <c r="D444">
        <f>IF(OR($A444="",$C444=""),"",IF(SUMPRODUCT(IFERROR((ABS(Reconciliation!$C$4:$C$1003-$C444)&lt;0.005)*(ABS(Reconciliation!$B$4:$B$1003-$A444)&lt;=Reconciliation!$J$1),0))&gt;0,"Matched to payout","NO MATCHING PAYOUT"))</f>
        <v/>
      </c>
    </row>
    <row r="445">
      <c r="A445" s="7" t="n"/>
      <c r="C445" s="8" t="n"/>
      <c r="D445">
        <f>IF(OR($A445="",$C445=""),"",IF(SUMPRODUCT(IFERROR((ABS(Reconciliation!$C$4:$C$1003-$C445)&lt;0.005)*(ABS(Reconciliation!$B$4:$B$1003-$A445)&lt;=Reconciliation!$J$1),0))&gt;0,"Matched to payout","NO MATCHING PAYOUT"))</f>
        <v/>
      </c>
    </row>
    <row r="446">
      <c r="A446" s="7" t="n"/>
      <c r="C446" s="8" t="n"/>
      <c r="D446">
        <f>IF(OR($A446="",$C446=""),"",IF(SUMPRODUCT(IFERROR((ABS(Reconciliation!$C$4:$C$1003-$C446)&lt;0.005)*(ABS(Reconciliation!$B$4:$B$1003-$A446)&lt;=Reconciliation!$J$1),0))&gt;0,"Matched to payout","NO MATCHING PAYOUT"))</f>
        <v/>
      </c>
    </row>
    <row r="447">
      <c r="A447" s="7" t="n"/>
      <c r="C447" s="8" t="n"/>
      <c r="D447">
        <f>IF(OR($A447="",$C447=""),"",IF(SUMPRODUCT(IFERROR((ABS(Reconciliation!$C$4:$C$1003-$C447)&lt;0.005)*(ABS(Reconciliation!$B$4:$B$1003-$A447)&lt;=Reconciliation!$J$1),0))&gt;0,"Matched to payout","NO MATCHING PAYOUT"))</f>
        <v/>
      </c>
    </row>
    <row r="448">
      <c r="A448" s="7" t="n"/>
      <c r="C448" s="8" t="n"/>
      <c r="D448">
        <f>IF(OR($A448="",$C448=""),"",IF(SUMPRODUCT(IFERROR((ABS(Reconciliation!$C$4:$C$1003-$C448)&lt;0.005)*(ABS(Reconciliation!$B$4:$B$1003-$A448)&lt;=Reconciliation!$J$1),0))&gt;0,"Matched to payout","NO MATCHING PAYOUT"))</f>
        <v/>
      </c>
    </row>
    <row r="449">
      <c r="A449" s="7" t="n"/>
      <c r="C449" s="8" t="n"/>
      <c r="D449">
        <f>IF(OR($A449="",$C449=""),"",IF(SUMPRODUCT(IFERROR((ABS(Reconciliation!$C$4:$C$1003-$C449)&lt;0.005)*(ABS(Reconciliation!$B$4:$B$1003-$A449)&lt;=Reconciliation!$J$1),0))&gt;0,"Matched to payout","NO MATCHING PAYOUT"))</f>
        <v/>
      </c>
    </row>
    <row r="450">
      <c r="A450" s="7" t="n"/>
      <c r="C450" s="8" t="n"/>
      <c r="D450">
        <f>IF(OR($A450="",$C450=""),"",IF(SUMPRODUCT(IFERROR((ABS(Reconciliation!$C$4:$C$1003-$C450)&lt;0.005)*(ABS(Reconciliation!$B$4:$B$1003-$A450)&lt;=Reconciliation!$J$1),0))&gt;0,"Matched to payout","NO MATCHING PAYOUT"))</f>
        <v/>
      </c>
    </row>
    <row r="451">
      <c r="A451" s="7" t="n"/>
      <c r="C451" s="8" t="n"/>
      <c r="D451">
        <f>IF(OR($A451="",$C451=""),"",IF(SUMPRODUCT(IFERROR((ABS(Reconciliation!$C$4:$C$1003-$C451)&lt;0.005)*(ABS(Reconciliation!$B$4:$B$1003-$A451)&lt;=Reconciliation!$J$1),0))&gt;0,"Matched to payout","NO MATCHING PAYOUT"))</f>
        <v/>
      </c>
    </row>
    <row r="452">
      <c r="A452" s="7" t="n"/>
      <c r="C452" s="8" t="n"/>
      <c r="D452">
        <f>IF(OR($A452="",$C452=""),"",IF(SUMPRODUCT(IFERROR((ABS(Reconciliation!$C$4:$C$1003-$C452)&lt;0.005)*(ABS(Reconciliation!$B$4:$B$1003-$A452)&lt;=Reconciliation!$J$1),0))&gt;0,"Matched to payout","NO MATCHING PAYOUT"))</f>
        <v/>
      </c>
    </row>
    <row r="453">
      <c r="A453" s="7" t="n"/>
      <c r="C453" s="8" t="n"/>
      <c r="D453">
        <f>IF(OR($A453="",$C453=""),"",IF(SUMPRODUCT(IFERROR((ABS(Reconciliation!$C$4:$C$1003-$C453)&lt;0.005)*(ABS(Reconciliation!$B$4:$B$1003-$A453)&lt;=Reconciliation!$J$1),0))&gt;0,"Matched to payout","NO MATCHING PAYOUT"))</f>
        <v/>
      </c>
    </row>
    <row r="454">
      <c r="A454" s="7" t="n"/>
      <c r="C454" s="8" t="n"/>
      <c r="D454">
        <f>IF(OR($A454="",$C454=""),"",IF(SUMPRODUCT(IFERROR((ABS(Reconciliation!$C$4:$C$1003-$C454)&lt;0.005)*(ABS(Reconciliation!$B$4:$B$1003-$A454)&lt;=Reconciliation!$J$1),0))&gt;0,"Matched to payout","NO MATCHING PAYOUT"))</f>
        <v/>
      </c>
    </row>
    <row r="455">
      <c r="A455" s="7" t="n"/>
      <c r="C455" s="8" t="n"/>
      <c r="D455">
        <f>IF(OR($A455="",$C455=""),"",IF(SUMPRODUCT(IFERROR((ABS(Reconciliation!$C$4:$C$1003-$C455)&lt;0.005)*(ABS(Reconciliation!$B$4:$B$1003-$A455)&lt;=Reconciliation!$J$1),0))&gt;0,"Matched to payout","NO MATCHING PAYOUT"))</f>
        <v/>
      </c>
    </row>
    <row r="456">
      <c r="A456" s="7" t="n"/>
      <c r="C456" s="8" t="n"/>
      <c r="D456">
        <f>IF(OR($A456="",$C456=""),"",IF(SUMPRODUCT(IFERROR((ABS(Reconciliation!$C$4:$C$1003-$C456)&lt;0.005)*(ABS(Reconciliation!$B$4:$B$1003-$A456)&lt;=Reconciliation!$J$1),0))&gt;0,"Matched to payout","NO MATCHING PAYOUT"))</f>
        <v/>
      </c>
    </row>
    <row r="457">
      <c r="A457" s="7" t="n"/>
      <c r="C457" s="8" t="n"/>
      <c r="D457">
        <f>IF(OR($A457="",$C457=""),"",IF(SUMPRODUCT(IFERROR((ABS(Reconciliation!$C$4:$C$1003-$C457)&lt;0.005)*(ABS(Reconciliation!$B$4:$B$1003-$A457)&lt;=Reconciliation!$J$1),0))&gt;0,"Matched to payout","NO MATCHING PAYOUT"))</f>
        <v/>
      </c>
    </row>
    <row r="458">
      <c r="A458" s="7" t="n"/>
      <c r="C458" s="8" t="n"/>
      <c r="D458">
        <f>IF(OR($A458="",$C458=""),"",IF(SUMPRODUCT(IFERROR((ABS(Reconciliation!$C$4:$C$1003-$C458)&lt;0.005)*(ABS(Reconciliation!$B$4:$B$1003-$A458)&lt;=Reconciliation!$J$1),0))&gt;0,"Matched to payout","NO MATCHING PAYOUT"))</f>
        <v/>
      </c>
    </row>
    <row r="459">
      <c r="A459" s="7" t="n"/>
      <c r="C459" s="8" t="n"/>
      <c r="D459">
        <f>IF(OR($A459="",$C459=""),"",IF(SUMPRODUCT(IFERROR((ABS(Reconciliation!$C$4:$C$1003-$C459)&lt;0.005)*(ABS(Reconciliation!$B$4:$B$1003-$A459)&lt;=Reconciliation!$J$1),0))&gt;0,"Matched to payout","NO MATCHING PAYOUT"))</f>
        <v/>
      </c>
    </row>
    <row r="460">
      <c r="A460" s="7" t="n"/>
      <c r="C460" s="8" t="n"/>
      <c r="D460">
        <f>IF(OR($A460="",$C460=""),"",IF(SUMPRODUCT(IFERROR((ABS(Reconciliation!$C$4:$C$1003-$C460)&lt;0.005)*(ABS(Reconciliation!$B$4:$B$1003-$A460)&lt;=Reconciliation!$J$1),0))&gt;0,"Matched to payout","NO MATCHING PAYOUT"))</f>
        <v/>
      </c>
    </row>
    <row r="461">
      <c r="A461" s="7" t="n"/>
      <c r="C461" s="8" t="n"/>
      <c r="D461">
        <f>IF(OR($A461="",$C461=""),"",IF(SUMPRODUCT(IFERROR((ABS(Reconciliation!$C$4:$C$1003-$C461)&lt;0.005)*(ABS(Reconciliation!$B$4:$B$1003-$A461)&lt;=Reconciliation!$J$1),0))&gt;0,"Matched to payout","NO MATCHING PAYOUT"))</f>
        <v/>
      </c>
    </row>
    <row r="462">
      <c r="A462" s="7" t="n"/>
      <c r="C462" s="8" t="n"/>
      <c r="D462">
        <f>IF(OR($A462="",$C462=""),"",IF(SUMPRODUCT(IFERROR((ABS(Reconciliation!$C$4:$C$1003-$C462)&lt;0.005)*(ABS(Reconciliation!$B$4:$B$1003-$A462)&lt;=Reconciliation!$J$1),0))&gt;0,"Matched to payout","NO MATCHING PAYOUT"))</f>
        <v/>
      </c>
    </row>
    <row r="463">
      <c r="A463" s="7" t="n"/>
      <c r="C463" s="8" t="n"/>
      <c r="D463">
        <f>IF(OR($A463="",$C463=""),"",IF(SUMPRODUCT(IFERROR((ABS(Reconciliation!$C$4:$C$1003-$C463)&lt;0.005)*(ABS(Reconciliation!$B$4:$B$1003-$A463)&lt;=Reconciliation!$J$1),0))&gt;0,"Matched to payout","NO MATCHING PAYOUT"))</f>
        <v/>
      </c>
    </row>
    <row r="464">
      <c r="A464" s="7" t="n"/>
      <c r="C464" s="8" t="n"/>
      <c r="D464">
        <f>IF(OR($A464="",$C464=""),"",IF(SUMPRODUCT(IFERROR((ABS(Reconciliation!$C$4:$C$1003-$C464)&lt;0.005)*(ABS(Reconciliation!$B$4:$B$1003-$A464)&lt;=Reconciliation!$J$1),0))&gt;0,"Matched to payout","NO MATCHING PAYOUT"))</f>
        <v/>
      </c>
    </row>
    <row r="465">
      <c r="A465" s="7" t="n"/>
      <c r="C465" s="8" t="n"/>
      <c r="D465">
        <f>IF(OR($A465="",$C465=""),"",IF(SUMPRODUCT(IFERROR((ABS(Reconciliation!$C$4:$C$1003-$C465)&lt;0.005)*(ABS(Reconciliation!$B$4:$B$1003-$A465)&lt;=Reconciliation!$J$1),0))&gt;0,"Matched to payout","NO MATCHING PAYOUT"))</f>
        <v/>
      </c>
    </row>
    <row r="466">
      <c r="A466" s="7" t="n"/>
      <c r="C466" s="8" t="n"/>
      <c r="D466">
        <f>IF(OR($A466="",$C466=""),"",IF(SUMPRODUCT(IFERROR((ABS(Reconciliation!$C$4:$C$1003-$C466)&lt;0.005)*(ABS(Reconciliation!$B$4:$B$1003-$A466)&lt;=Reconciliation!$J$1),0))&gt;0,"Matched to payout","NO MATCHING PAYOUT"))</f>
        <v/>
      </c>
    </row>
    <row r="467">
      <c r="A467" s="7" t="n"/>
      <c r="C467" s="8" t="n"/>
      <c r="D467">
        <f>IF(OR($A467="",$C467=""),"",IF(SUMPRODUCT(IFERROR((ABS(Reconciliation!$C$4:$C$1003-$C467)&lt;0.005)*(ABS(Reconciliation!$B$4:$B$1003-$A467)&lt;=Reconciliation!$J$1),0))&gt;0,"Matched to payout","NO MATCHING PAYOUT"))</f>
        <v/>
      </c>
    </row>
    <row r="468">
      <c r="A468" s="7" t="n"/>
      <c r="C468" s="8" t="n"/>
      <c r="D468">
        <f>IF(OR($A468="",$C468=""),"",IF(SUMPRODUCT(IFERROR((ABS(Reconciliation!$C$4:$C$1003-$C468)&lt;0.005)*(ABS(Reconciliation!$B$4:$B$1003-$A468)&lt;=Reconciliation!$J$1),0))&gt;0,"Matched to payout","NO MATCHING PAYOUT"))</f>
        <v/>
      </c>
    </row>
    <row r="469">
      <c r="A469" s="7" t="n"/>
      <c r="C469" s="8" t="n"/>
      <c r="D469">
        <f>IF(OR($A469="",$C469=""),"",IF(SUMPRODUCT(IFERROR((ABS(Reconciliation!$C$4:$C$1003-$C469)&lt;0.005)*(ABS(Reconciliation!$B$4:$B$1003-$A469)&lt;=Reconciliation!$J$1),0))&gt;0,"Matched to payout","NO MATCHING PAYOUT"))</f>
        <v/>
      </c>
    </row>
    <row r="470">
      <c r="A470" s="7" t="n"/>
      <c r="C470" s="8" t="n"/>
      <c r="D470">
        <f>IF(OR($A470="",$C470=""),"",IF(SUMPRODUCT(IFERROR((ABS(Reconciliation!$C$4:$C$1003-$C470)&lt;0.005)*(ABS(Reconciliation!$B$4:$B$1003-$A470)&lt;=Reconciliation!$J$1),0))&gt;0,"Matched to payout","NO MATCHING PAYOUT"))</f>
        <v/>
      </c>
    </row>
    <row r="471">
      <c r="A471" s="7" t="n"/>
      <c r="C471" s="8" t="n"/>
      <c r="D471">
        <f>IF(OR($A471="",$C471=""),"",IF(SUMPRODUCT(IFERROR((ABS(Reconciliation!$C$4:$C$1003-$C471)&lt;0.005)*(ABS(Reconciliation!$B$4:$B$1003-$A471)&lt;=Reconciliation!$J$1),0))&gt;0,"Matched to payout","NO MATCHING PAYOUT"))</f>
        <v/>
      </c>
    </row>
    <row r="472">
      <c r="A472" s="7" t="n"/>
      <c r="C472" s="8" t="n"/>
      <c r="D472">
        <f>IF(OR($A472="",$C472=""),"",IF(SUMPRODUCT(IFERROR((ABS(Reconciliation!$C$4:$C$1003-$C472)&lt;0.005)*(ABS(Reconciliation!$B$4:$B$1003-$A472)&lt;=Reconciliation!$J$1),0))&gt;0,"Matched to payout","NO MATCHING PAYOUT"))</f>
        <v/>
      </c>
    </row>
    <row r="473">
      <c r="A473" s="7" t="n"/>
      <c r="C473" s="8" t="n"/>
      <c r="D473">
        <f>IF(OR($A473="",$C473=""),"",IF(SUMPRODUCT(IFERROR((ABS(Reconciliation!$C$4:$C$1003-$C473)&lt;0.005)*(ABS(Reconciliation!$B$4:$B$1003-$A473)&lt;=Reconciliation!$J$1),0))&gt;0,"Matched to payout","NO MATCHING PAYOUT"))</f>
        <v/>
      </c>
    </row>
    <row r="474">
      <c r="A474" s="7" t="n"/>
      <c r="C474" s="8" t="n"/>
      <c r="D474">
        <f>IF(OR($A474="",$C474=""),"",IF(SUMPRODUCT(IFERROR((ABS(Reconciliation!$C$4:$C$1003-$C474)&lt;0.005)*(ABS(Reconciliation!$B$4:$B$1003-$A474)&lt;=Reconciliation!$J$1),0))&gt;0,"Matched to payout","NO MATCHING PAYOUT"))</f>
        <v/>
      </c>
    </row>
    <row r="475">
      <c r="A475" s="7" t="n"/>
      <c r="C475" s="8" t="n"/>
      <c r="D475">
        <f>IF(OR($A475="",$C475=""),"",IF(SUMPRODUCT(IFERROR((ABS(Reconciliation!$C$4:$C$1003-$C475)&lt;0.005)*(ABS(Reconciliation!$B$4:$B$1003-$A475)&lt;=Reconciliation!$J$1),0))&gt;0,"Matched to payout","NO MATCHING PAYOUT"))</f>
        <v/>
      </c>
    </row>
    <row r="476">
      <c r="A476" s="7" t="n"/>
      <c r="C476" s="8" t="n"/>
      <c r="D476">
        <f>IF(OR($A476="",$C476=""),"",IF(SUMPRODUCT(IFERROR((ABS(Reconciliation!$C$4:$C$1003-$C476)&lt;0.005)*(ABS(Reconciliation!$B$4:$B$1003-$A476)&lt;=Reconciliation!$J$1),0))&gt;0,"Matched to payout","NO MATCHING PAYOUT"))</f>
        <v/>
      </c>
    </row>
    <row r="477">
      <c r="A477" s="7" t="n"/>
      <c r="C477" s="8" t="n"/>
      <c r="D477">
        <f>IF(OR($A477="",$C477=""),"",IF(SUMPRODUCT(IFERROR((ABS(Reconciliation!$C$4:$C$1003-$C477)&lt;0.005)*(ABS(Reconciliation!$B$4:$B$1003-$A477)&lt;=Reconciliation!$J$1),0))&gt;0,"Matched to payout","NO MATCHING PAYOUT"))</f>
        <v/>
      </c>
    </row>
    <row r="478">
      <c r="A478" s="7" t="n"/>
      <c r="C478" s="8" t="n"/>
      <c r="D478">
        <f>IF(OR($A478="",$C478=""),"",IF(SUMPRODUCT(IFERROR((ABS(Reconciliation!$C$4:$C$1003-$C478)&lt;0.005)*(ABS(Reconciliation!$B$4:$B$1003-$A478)&lt;=Reconciliation!$J$1),0))&gt;0,"Matched to payout","NO MATCHING PAYOUT"))</f>
        <v/>
      </c>
    </row>
    <row r="479">
      <c r="A479" s="7" t="n"/>
      <c r="C479" s="8" t="n"/>
      <c r="D479">
        <f>IF(OR($A479="",$C479=""),"",IF(SUMPRODUCT(IFERROR((ABS(Reconciliation!$C$4:$C$1003-$C479)&lt;0.005)*(ABS(Reconciliation!$B$4:$B$1003-$A479)&lt;=Reconciliation!$J$1),0))&gt;0,"Matched to payout","NO MATCHING PAYOUT"))</f>
        <v/>
      </c>
    </row>
    <row r="480">
      <c r="A480" s="7" t="n"/>
      <c r="C480" s="8" t="n"/>
      <c r="D480">
        <f>IF(OR($A480="",$C480=""),"",IF(SUMPRODUCT(IFERROR((ABS(Reconciliation!$C$4:$C$1003-$C480)&lt;0.005)*(ABS(Reconciliation!$B$4:$B$1003-$A480)&lt;=Reconciliation!$J$1),0))&gt;0,"Matched to payout","NO MATCHING PAYOUT"))</f>
        <v/>
      </c>
    </row>
    <row r="481">
      <c r="A481" s="7" t="n"/>
      <c r="C481" s="8" t="n"/>
      <c r="D481">
        <f>IF(OR($A481="",$C481=""),"",IF(SUMPRODUCT(IFERROR((ABS(Reconciliation!$C$4:$C$1003-$C481)&lt;0.005)*(ABS(Reconciliation!$B$4:$B$1003-$A481)&lt;=Reconciliation!$J$1),0))&gt;0,"Matched to payout","NO MATCHING PAYOUT"))</f>
        <v/>
      </c>
    </row>
    <row r="482">
      <c r="A482" s="7" t="n"/>
      <c r="C482" s="8" t="n"/>
      <c r="D482">
        <f>IF(OR($A482="",$C482=""),"",IF(SUMPRODUCT(IFERROR((ABS(Reconciliation!$C$4:$C$1003-$C482)&lt;0.005)*(ABS(Reconciliation!$B$4:$B$1003-$A482)&lt;=Reconciliation!$J$1),0))&gt;0,"Matched to payout","NO MATCHING PAYOUT"))</f>
        <v/>
      </c>
    </row>
    <row r="483">
      <c r="A483" s="7" t="n"/>
      <c r="C483" s="8" t="n"/>
      <c r="D483">
        <f>IF(OR($A483="",$C483=""),"",IF(SUMPRODUCT(IFERROR((ABS(Reconciliation!$C$4:$C$1003-$C483)&lt;0.005)*(ABS(Reconciliation!$B$4:$B$1003-$A483)&lt;=Reconciliation!$J$1),0))&gt;0,"Matched to payout","NO MATCHING PAYOUT"))</f>
        <v/>
      </c>
    </row>
    <row r="484">
      <c r="A484" s="7" t="n"/>
      <c r="C484" s="8" t="n"/>
      <c r="D484">
        <f>IF(OR($A484="",$C484=""),"",IF(SUMPRODUCT(IFERROR((ABS(Reconciliation!$C$4:$C$1003-$C484)&lt;0.005)*(ABS(Reconciliation!$B$4:$B$1003-$A484)&lt;=Reconciliation!$J$1),0))&gt;0,"Matched to payout","NO MATCHING PAYOUT"))</f>
        <v/>
      </c>
    </row>
    <row r="485">
      <c r="A485" s="7" t="n"/>
      <c r="C485" s="8" t="n"/>
      <c r="D485">
        <f>IF(OR($A485="",$C485=""),"",IF(SUMPRODUCT(IFERROR((ABS(Reconciliation!$C$4:$C$1003-$C485)&lt;0.005)*(ABS(Reconciliation!$B$4:$B$1003-$A485)&lt;=Reconciliation!$J$1),0))&gt;0,"Matched to payout","NO MATCHING PAYOUT"))</f>
        <v/>
      </c>
    </row>
    <row r="486">
      <c r="A486" s="7" t="n"/>
      <c r="C486" s="8" t="n"/>
      <c r="D486">
        <f>IF(OR($A486="",$C486=""),"",IF(SUMPRODUCT(IFERROR((ABS(Reconciliation!$C$4:$C$1003-$C486)&lt;0.005)*(ABS(Reconciliation!$B$4:$B$1003-$A486)&lt;=Reconciliation!$J$1),0))&gt;0,"Matched to payout","NO MATCHING PAYOUT"))</f>
        <v/>
      </c>
    </row>
    <row r="487">
      <c r="A487" s="7" t="n"/>
      <c r="C487" s="8" t="n"/>
      <c r="D487">
        <f>IF(OR($A487="",$C487=""),"",IF(SUMPRODUCT(IFERROR((ABS(Reconciliation!$C$4:$C$1003-$C487)&lt;0.005)*(ABS(Reconciliation!$B$4:$B$1003-$A487)&lt;=Reconciliation!$J$1),0))&gt;0,"Matched to payout","NO MATCHING PAYOUT"))</f>
        <v/>
      </c>
    </row>
    <row r="488">
      <c r="A488" s="7" t="n"/>
      <c r="C488" s="8" t="n"/>
      <c r="D488">
        <f>IF(OR($A488="",$C488=""),"",IF(SUMPRODUCT(IFERROR((ABS(Reconciliation!$C$4:$C$1003-$C488)&lt;0.005)*(ABS(Reconciliation!$B$4:$B$1003-$A488)&lt;=Reconciliation!$J$1),0))&gt;0,"Matched to payout","NO MATCHING PAYOUT"))</f>
        <v/>
      </c>
    </row>
    <row r="489">
      <c r="A489" s="7" t="n"/>
      <c r="C489" s="8" t="n"/>
      <c r="D489">
        <f>IF(OR($A489="",$C489=""),"",IF(SUMPRODUCT(IFERROR((ABS(Reconciliation!$C$4:$C$1003-$C489)&lt;0.005)*(ABS(Reconciliation!$B$4:$B$1003-$A489)&lt;=Reconciliation!$J$1),0))&gt;0,"Matched to payout","NO MATCHING PAYOUT"))</f>
        <v/>
      </c>
    </row>
    <row r="490">
      <c r="A490" s="7" t="n"/>
      <c r="C490" s="8" t="n"/>
      <c r="D490">
        <f>IF(OR($A490="",$C490=""),"",IF(SUMPRODUCT(IFERROR((ABS(Reconciliation!$C$4:$C$1003-$C490)&lt;0.005)*(ABS(Reconciliation!$B$4:$B$1003-$A490)&lt;=Reconciliation!$J$1),0))&gt;0,"Matched to payout","NO MATCHING PAYOUT"))</f>
        <v/>
      </c>
    </row>
    <row r="491">
      <c r="A491" s="7" t="n"/>
      <c r="C491" s="8" t="n"/>
      <c r="D491">
        <f>IF(OR($A491="",$C491=""),"",IF(SUMPRODUCT(IFERROR((ABS(Reconciliation!$C$4:$C$1003-$C491)&lt;0.005)*(ABS(Reconciliation!$B$4:$B$1003-$A491)&lt;=Reconciliation!$J$1),0))&gt;0,"Matched to payout","NO MATCHING PAYOUT"))</f>
        <v/>
      </c>
    </row>
    <row r="492">
      <c r="A492" s="7" t="n"/>
      <c r="C492" s="8" t="n"/>
      <c r="D492">
        <f>IF(OR($A492="",$C492=""),"",IF(SUMPRODUCT(IFERROR((ABS(Reconciliation!$C$4:$C$1003-$C492)&lt;0.005)*(ABS(Reconciliation!$B$4:$B$1003-$A492)&lt;=Reconciliation!$J$1),0))&gt;0,"Matched to payout","NO MATCHING PAYOUT"))</f>
        <v/>
      </c>
    </row>
    <row r="493">
      <c r="A493" s="7" t="n"/>
      <c r="C493" s="8" t="n"/>
      <c r="D493">
        <f>IF(OR($A493="",$C493=""),"",IF(SUMPRODUCT(IFERROR((ABS(Reconciliation!$C$4:$C$1003-$C493)&lt;0.005)*(ABS(Reconciliation!$B$4:$B$1003-$A493)&lt;=Reconciliation!$J$1),0))&gt;0,"Matched to payout","NO MATCHING PAYOUT"))</f>
        <v/>
      </c>
    </row>
    <row r="494">
      <c r="A494" s="7" t="n"/>
      <c r="C494" s="8" t="n"/>
      <c r="D494">
        <f>IF(OR($A494="",$C494=""),"",IF(SUMPRODUCT(IFERROR((ABS(Reconciliation!$C$4:$C$1003-$C494)&lt;0.005)*(ABS(Reconciliation!$B$4:$B$1003-$A494)&lt;=Reconciliation!$J$1),0))&gt;0,"Matched to payout","NO MATCHING PAYOUT"))</f>
        <v/>
      </c>
    </row>
    <row r="495">
      <c r="A495" s="7" t="n"/>
      <c r="C495" s="8" t="n"/>
      <c r="D495">
        <f>IF(OR($A495="",$C495=""),"",IF(SUMPRODUCT(IFERROR((ABS(Reconciliation!$C$4:$C$1003-$C495)&lt;0.005)*(ABS(Reconciliation!$B$4:$B$1003-$A495)&lt;=Reconciliation!$J$1),0))&gt;0,"Matched to payout","NO MATCHING PAYOUT"))</f>
        <v/>
      </c>
    </row>
    <row r="496">
      <c r="A496" s="7" t="n"/>
      <c r="C496" s="8" t="n"/>
      <c r="D496">
        <f>IF(OR($A496="",$C496=""),"",IF(SUMPRODUCT(IFERROR((ABS(Reconciliation!$C$4:$C$1003-$C496)&lt;0.005)*(ABS(Reconciliation!$B$4:$B$1003-$A496)&lt;=Reconciliation!$J$1),0))&gt;0,"Matched to payout","NO MATCHING PAYOUT"))</f>
        <v/>
      </c>
    </row>
    <row r="497">
      <c r="A497" s="7" t="n"/>
      <c r="C497" s="8" t="n"/>
      <c r="D497">
        <f>IF(OR($A497="",$C497=""),"",IF(SUMPRODUCT(IFERROR((ABS(Reconciliation!$C$4:$C$1003-$C497)&lt;0.005)*(ABS(Reconciliation!$B$4:$B$1003-$A497)&lt;=Reconciliation!$J$1),0))&gt;0,"Matched to payout","NO MATCHING PAYOUT"))</f>
        <v/>
      </c>
    </row>
    <row r="498">
      <c r="A498" s="7" t="n"/>
      <c r="C498" s="8" t="n"/>
      <c r="D498">
        <f>IF(OR($A498="",$C498=""),"",IF(SUMPRODUCT(IFERROR((ABS(Reconciliation!$C$4:$C$1003-$C498)&lt;0.005)*(ABS(Reconciliation!$B$4:$B$1003-$A498)&lt;=Reconciliation!$J$1),0))&gt;0,"Matched to payout","NO MATCHING PAYOUT"))</f>
        <v/>
      </c>
    </row>
    <row r="499">
      <c r="A499" s="7" t="n"/>
      <c r="C499" s="8" t="n"/>
      <c r="D499">
        <f>IF(OR($A499="",$C499=""),"",IF(SUMPRODUCT(IFERROR((ABS(Reconciliation!$C$4:$C$1003-$C499)&lt;0.005)*(ABS(Reconciliation!$B$4:$B$1003-$A499)&lt;=Reconciliation!$J$1),0))&gt;0,"Matched to payout","NO MATCHING PAYOUT"))</f>
        <v/>
      </c>
    </row>
    <row r="500">
      <c r="A500" s="7" t="n"/>
      <c r="C500" s="8" t="n"/>
      <c r="D500">
        <f>IF(OR($A500="",$C500=""),"",IF(SUMPRODUCT(IFERROR((ABS(Reconciliation!$C$4:$C$1003-$C500)&lt;0.005)*(ABS(Reconciliation!$B$4:$B$1003-$A500)&lt;=Reconciliation!$J$1),0))&gt;0,"Matched to payout","NO MATCHING PAYOUT"))</f>
        <v/>
      </c>
    </row>
    <row r="501">
      <c r="A501" s="7" t="n"/>
      <c r="C501" s="8" t="n"/>
      <c r="D501">
        <f>IF(OR($A501="",$C501=""),"",IF(SUMPRODUCT(IFERROR((ABS(Reconciliation!$C$4:$C$1003-$C501)&lt;0.005)*(ABS(Reconciliation!$B$4:$B$1003-$A501)&lt;=Reconciliation!$J$1),0))&gt;0,"Matched to payout","NO MATCHING PAYOUT"))</f>
        <v/>
      </c>
    </row>
    <row r="502">
      <c r="A502" s="7" t="n"/>
      <c r="C502" s="8" t="n"/>
      <c r="D502">
        <f>IF(OR($A502="",$C502=""),"",IF(SUMPRODUCT(IFERROR((ABS(Reconciliation!$C$4:$C$1003-$C502)&lt;0.005)*(ABS(Reconciliation!$B$4:$B$1003-$A502)&lt;=Reconciliation!$J$1),0))&gt;0,"Matched to payout","NO MATCHING PAYOUT"))</f>
        <v/>
      </c>
    </row>
    <row r="503">
      <c r="A503" s="7" t="n"/>
      <c r="C503" s="8" t="n"/>
      <c r="D503">
        <f>IF(OR($A503="",$C503=""),"",IF(SUMPRODUCT(IFERROR((ABS(Reconciliation!$C$4:$C$1003-$C503)&lt;0.005)*(ABS(Reconciliation!$B$4:$B$1003-$A503)&lt;=Reconciliation!$J$1),0))&gt;0,"Matched to payout","NO MATCHING PAYOUT"))</f>
        <v/>
      </c>
    </row>
    <row r="504">
      <c r="A504" s="7" t="n"/>
      <c r="C504" s="8" t="n"/>
      <c r="D504">
        <f>IF(OR($A504="",$C504=""),"",IF(SUMPRODUCT(IFERROR((ABS(Reconciliation!$C$4:$C$1003-$C504)&lt;0.005)*(ABS(Reconciliation!$B$4:$B$1003-$A504)&lt;=Reconciliation!$J$1),0))&gt;0,"Matched to payout","NO MATCHING PAYOUT"))</f>
        <v/>
      </c>
    </row>
    <row r="505">
      <c r="A505" s="7" t="n"/>
      <c r="C505" s="8" t="n"/>
      <c r="D505">
        <f>IF(OR($A505="",$C505=""),"",IF(SUMPRODUCT(IFERROR((ABS(Reconciliation!$C$4:$C$1003-$C505)&lt;0.005)*(ABS(Reconciliation!$B$4:$B$1003-$A505)&lt;=Reconciliation!$J$1),0))&gt;0,"Matched to payout","NO MATCHING PAYOUT"))</f>
        <v/>
      </c>
    </row>
    <row r="506">
      <c r="A506" s="7" t="n"/>
      <c r="C506" s="8" t="n"/>
      <c r="D506">
        <f>IF(OR($A506="",$C506=""),"",IF(SUMPRODUCT(IFERROR((ABS(Reconciliation!$C$4:$C$1003-$C506)&lt;0.005)*(ABS(Reconciliation!$B$4:$B$1003-$A506)&lt;=Reconciliation!$J$1),0))&gt;0,"Matched to payout","NO MATCHING PAYOUT"))</f>
        <v/>
      </c>
    </row>
    <row r="507">
      <c r="A507" s="7" t="n"/>
      <c r="C507" s="8" t="n"/>
      <c r="D507">
        <f>IF(OR($A507="",$C507=""),"",IF(SUMPRODUCT(IFERROR((ABS(Reconciliation!$C$4:$C$1003-$C507)&lt;0.005)*(ABS(Reconciliation!$B$4:$B$1003-$A507)&lt;=Reconciliation!$J$1),0))&gt;0,"Matched to payout","NO MATCHING PAYOUT"))</f>
        <v/>
      </c>
    </row>
    <row r="508">
      <c r="A508" s="7" t="n"/>
      <c r="C508" s="8" t="n"/>
      <c r="D508">
        <f>IF(OR($A508="",$C508=""),"",IF(SUMPRODUCT(IFERROR((ABS(Reconciliation!$C$4:$C$1003-$C508)&lt;0.005)*(ABS(Reconciliation!$B$4:$B$1003-$A508)&lt;=Reconciliation!$J$1),0))&gt;0,"Matched to payout","NO MATCHING PAYOUT"))</f>
        <v/>
      </c>
    </row>
    <row r="509">
      <c r="A509" s="7" t="n"/>
      <c r="C509" s="8" t="n"/>
      <c r="D509">
        <f>IF(OR($A509="",$C509=""),"",IF(SUMPRODUCT(IFERROR((ABS(Reconciliation!$C$4:$C$1003-$C509)&lt;0.005)*(ABS(Reconciliation!$B$4:$B$1003-$A509)&lt;=Reconciliation!$J$1),0))&gt;0,"Matched to payout","NO MATCHING PAYOUT"))</f>
        <v/>
      </c>
    </row>
    <row r="510">
      <c r="A510" s="7" t="n"/>
      <c r="C510" s="8" t="n"/>
      <c r="D510">
        <f>IF(OR($A510="",$C510=""),"",IF(SUMPRODUCT(IFERROR((ABS(Reconciliation!$C$4:$C$1003-$C510)&lt;0.005)*(ABS(Reconciliation!$B$4:$B$1003-$A510)&lt;=Reconciliation!$J$1),0))&gt;0,"Matched to payout","NO MATCHING PAYOUT"))</f>
        <v/>
      </c>
    </row>
    <row r="511">
      <c r="A511" s="7" t="n"/>
      <c r="C511" s="8" t="n"/>
      <c r="D511">
        <f>IF(OR($A511="",$C511=""),"",IF(SUMPRODUCT(IFERROR((ABS(Reconciliation!$C$4:$C$1003-$C511)&lt;0.005)*(ABS(Reconciliation!$B$4:$B$1003-$A511)&lt;=Reconciliation!$J$1),0))&gt;0,"Matched to payout","NO MATCHING PAYOUT"))</f>
        <v/>
      </c>
    </row>
    <row r="512">
      <c r="A512" s="7" t="n"/>
      <c r="C512" s="8" t="n"/>
      <c r="D512">
        <f>IF(OR($A512="",$C512=""),"",IF(SUMPRODUCT(IFERROR((ABS(Reconciliation!$C$4:$C$1003-$C512)&lt;0.005)*(ABS(Reconciliation!$B$4:$B$1003-$A512)&lt;=Reconciliation!$J$1),0))&gt;0,"Matched to payout","NO MATCHING PAYOUT"))</f>
        <v/>
      </c>
    </row>
    <row r="513">
      <c r="A513" s="7" t="n"/>
      <c r="C513" s="8" t="n"/>
      <c r="D513">
        <f>IF(OR($A513="",$C513=""),"",IF(SUMPRODUCT(IFERROR((ABS(Reconciliation!$C$4:$C$1003-$C513)&lt;0.005)*(ABS(Reconciliation!$B$4:$B$1003-$A513)&lt;=Reconciliation!$J$1),0))&gt;0,"Matched to payout","NO MATCHING PAYOUT"))</f>
        <v/>
      </c>
    </row>
    <row r="514">
      <c r="A514" s="7" t="n"/>
      <c r="C514" s="8" t="n"/>
      <c r="D514">
        <f>IF(OR($A514="",$C514=""),"",IF(SUMPRODUCT(IFERROR((ABS(Reconciliation!$C$4:$C$1003-$C514)&lt;0.005)*(ABS(Reconciliation!$B$4:$B$1003-$A514)&lt;=Reconciliation!$J$1),0))&gt;0,"Matched to payout","NO MATCHING PAYOUT"))</f>
        <v/>
      </c>
    </row>
    <row r="515">
      <c r="A515" s="7" t="n"/>
      <c r="C515" s="8" t="n"/>
      <c r="D515">
        <f>IF(OR($A515="",$C515=""),"",IF(SUMPRODUCT(IFERROR((ABS(Reconciliation!$C$4:$C$1003-$C515)&lt;0.005)*(ABS(Reconciliation!$B$4:$B$1003-$A515)&lt;=Reconciliation!$J$1),0))&gt;0,"Matched to payout","NO MATCHING PAYOUT"))</f>
        <v/>
      </c>
    </row>
    <row r="516">
      <c r="A516" s="7" t="n"/>
      <c r="C516" s="8" t="n"/>
      <c r="D516">
        <f>IF(OR($A516="",$C516=""),"",IF(SUMPRODUCT(IFERROR((ABS(Reconciliation!$C$4:$C$1003-$C516)&lt;0.005)*(ABS(Reconciliation!$B$4:$B$1003-$A516)&lt;=Reconciliation!$J$1),0))&gt;0,"Matched to payout","NO MATCHING PAYOUT"))</f>
        <v/>
      </c>
    </row>
    <row r="517">
      <c r="A517" s="7" t="n"/>
      <c r="C517" s="8" t="n"/>
      <c r="D517">
        <f>IF(OR($A517="",$C517=""),"",IF(SUMPRODUCT(IFERROR((ABS(Reconciliation!$C$4:$C$1003-$C517)&lt;0.005)*(ABS(Reconciliation!$B$4:$B$1003-$A517)&lt;=Reconciliation!$J$1),0))&gt;0,"Matched to payout","NO MATCHING PAYOUT"))</f>
        <v/>
      </c>
    </row>
    <row r="518">
      <c r="A518" s="7" t="n"/>
      <c r="C518" s="8" t="n"/>
      <c r="D518">
        <f>IF(OR($A518="",$C518=""),"",IF(SUMPRODUCT(IFERROR((ABS(Reconciliation!$C$4:$C$1003-$C518)&lt;0.005)*(ABS(Reconciliation!$B$4:$B$1003-$A518)&lt;=Reconciliation!$J$1),0))&gt;0,"Matched to payout","NO MATCHING PAYOUT"))</f>
        <v/>
      </c>
    </row>
    <row r="519">
      <c r="A519" s="7" t="n"/>
      <c r="C519" s="8" t="n"/>
      <c r="D519">
        <f>IF(OR($A519="",$C519=""),"",IF(SUMPRODUCT(IFERROR((ABS(Reconciliation!$C$4:$C$1003-$C519)&lt;0.005)*(ABS(Reconciliation!$B$4:$B$1003-$A519)&lt;=Reconciliation!$J$1),0))&gt;0,"Matched to payout","NO MATCHING PAYOUT"))</f>
        <v/>
      </c>
    </row>
    <row r="520">
      <c r="A520" s="7" t="n"/>
      <c r="C520" s="8" t="n"/>
      <c r="D520">
        <f>IF(OR($A520="",$C520=""),"",IF(SUMPRODUCT(IFERROR((ABS(Reconciliation!$C$4:$C$1003-$C520)&lt;0.005)*(ABS(Reconciliation!$B$4:$B$1003-$A520)&lt;=Reconciliation!$J$1),0))&gt;0,"Matched to payout","NO MATCHING PAYOUT"))</f>
        <v/>
      </c>
    </row>
    <row r="521">
      <c r="A521" s="7" t="n"/>
      <c r="C521" s="8" t="n"/>
      <c r="D521">
        <f>IF(OR($A521="",$C521=""),"",IF(SUMPRODUCT(IFERROR((ABS(Reconciliation!$C$4:$C$1003-$C521)&lt;0.005)*(ABS(Reconciliation!$B$4:$B$1003-$A521)&lt;=Reconciliation!$J$1),0))&gt;0,"Matched to payout","NO MATCHING PAYOUT"))</f>
        <v/>
      </c>
    </row>
    <row r="522">
      <c r="A522" s="7" t="n"/>
      <c r="C522" s="8" t="n"/>
      <c r="D522">
        <f>IF(OR($A522="",$C522=""),"",IF(SUMPRODUCT(IFERROR((ABS(Reconciliation!$C$4:$C$1003-$C522)&lt;0.005)*(ABS(Reconciliation!$B$4:$B$1003-$A522)&lt;=Reconciliation!$J$1),0))&gt;0,"Matched to payout","NO MATCHING PAYOUT"))</f>
        <v/>
      </c>
    </row>
    <row r="523">
      <c r="A523" s="7" t="n"/>
      <c r="C523" s="8" t="n"/>
      <c r="D523">
        <f>IF(OR($A523="",$C523=""),"",IF(SUMPRODUCT(IFERROR((ABS(Reconciliation!$C$4:$C$1003-$C523)&lt;0.005)*(ABS(Reconciliation!$B$4:$B$1003-$A523)&lt;=Reconciliation!$J$1),0))&gt;0,"Matched to payout","NO MATCHING PAYOUT"))</f>
        <v/>
      </c>
    </row>
    <row r="524">
      <c r="A524" s="7" t="n"/>
      <c r="C524" s="8" t="n"/>
      <c r="D524">
        <f>IF(OR($A524="",$C524=""),"",IF(SUMPRODUCT(IFERROR((ABS(Reconciliation!$C$4:$C$1003-$C524)&lt;0.005)*(ABS(Reconciliation!$B$4:$B$1003-$A524)&lt;=Reconciliation!$J$1),0))&gt;0,"Matched to payout","NO MATCHING PAYOUT"))</f>
        <v/>
      </c>
    </row>
    <row r="525">
      <c r="A525" s="7" t="n"/>
      <c r="C525" s="8" t="n"/>
      <c r="D525">
        <f>IF(OR($A525="",$C525=""),"",IF(SUMPRODUCT(IFERROR((ABS(Reconciliation!$C$4:$C$1003-$C525)&lt;0.005)*(ABS(Reconciliation!$B$4:$B$1003-$A525)&lt;=Reconciliation!$J$1),0))&gt;0,"Matched to payout","NO MATCHING PAYOUT"))</f>
        <v/>
      </c>
    </row>
    <row r="526">
      <c r="A526" s="7" t="n"/>
      <c r="C526" s="8" t="n"/>
      <c r="D526">
        <f>IF(OR($A526="",$C526=""),"",IF(SUMPRODUCT(IFERROR((ABS(Reconciliation!$C$4:$C$1003-$C526)&lt;0.005)*(ABS(Reconciliation!$B$4:$B$1003-$A526)&lt;=Reconciliation!$J$1),0))&gt;0,"Matched to payout","NO MATCHING PAYOUT"))</f>
        <v/>
      </c>
    </row>
    <row r="527">
      <c r="A527" s="7" t="n"/>
      <c r="C527" s="8" t="n"/>
      <c r="D527">
        <f>IF(OR($A527="",$C527=""),"",IF(SUMPRODUCT(IFERROR((ABS(Reconciliation!$C$4:$C$1003-$C527)&lt;0.005)*(ABS(Reconciliation!$B$4:$B$1003-$A527)&lt;=Reconciliation!$J$1),0))&gt;0,"Matched to payout","NO MATCHING PAYOUT"))</f>
        <v/>
      </c>
    </row>
    <row r="528">
      <c r="A528" s="7" t="n"/>
      <c r="C528" s="8" t="n"/>
      <c r="D528">
        <f>IF(OR($A528="",$C528=""),"",IF(SUMPRODUCT(IFERROR((ABS(Reconciliation!$C$4:$C$1003-$C528)&lt;0.005)*(ABS(Reconciliation!$B$4:$B$1003-$A528)&lt;=Reconciliation!$J$1),0))&gt;0,"Matched to payout","NO MATCHING PAYOUT"))</f>
        <v/>
      </c>
    </row>
    <row r="529">
      <c r="A529" s="7" t="n"/>
      <c r="C529" s="8" t="n"/>
      <c r="D529">
        <f>IF(OR($A529="",$C529=""),"",IF(SUMPRODUCT(IFERROR((ABS(Reconciliation!$C$4:$C$1003-$C529)&lt;0.005)*(ABS(Reconciliation!$B$4:$B$1003-$A529)&lt;=Reconciliation!$J$1),0))&gt;0,"Matched to payout","NO MATCHING PAYOUT"))</f>
        <v/>
      </c>
    </row>
    <row r="530">
      <c r="A530" s="7" t="n"/>
      <c r="C530" s="8" t="n"/>
      <c r="D530">
        <f>IF(OR($A530="",$C530=""),"",IF(SUMPRODUCT(IFERROR((ABS(Reconciliation!$C$4:$C$1003-$C530)&lt;0.005)*(ABS(Reconciliation!$B$4:$B$1003-$A530)&lt;=Reconciliation!$J$1),0))&gt;0,"Matched to payout","NO MATCHING PAYOUT"))</f>
        <v/>
      </c>
    </row>
    <row r="531">
      <c r="A531" s="7" t="n"/>
      <c r="C531" s="8" t="n"/>
      <c r="D531">
        <f>IF(OR($A531="",$C531=""),"",IF(SUMPRODUCT(IFERROR((ABS(Reconciliation!$C$4:$C$1003-$C531)&lt;0.005)*(ABS(Reconciliation!$B$4:$B$1003-$A531)&lt;=Reconciliation!$J$1),0))&gt;0,"Matched to payout","NO MATCHING PAYOUT"))</f>
        <v/>
      </c>
    </row>
    <row r="532">
      <c r="A532" s="7" t="n"/>
      <c r="C532" s="8" t="n"/>
      <c r="D532">
        <f>IF(OR($A532="",$C532=""),"",IF(SUMPRODUCT(IFERROR((ABS(Reconciliation!$C$4:$C$1003-$C532)&lt;0.005)*(ABS(Reconciliation!$B$4:$B$1003-$A532)&lt;=Reconciliation!$J$1),0))&gt;0,"Matched to payout","NO MATCHING PAYOUT"))</f>
        <v/>
      </c>
    </row>
    <row r="533">
      <c r="A533" s="7" t="n"/>
      <c r="C533" s="8" t="n"/>
      <c r="D533">
        <f>IF(OR($A533="",$C533=""),"",IF(SUMPRODUCT(IFERROR((ABS(Reconciliation!$C$4:$C$1003-$C533)&lt;0.005)*(ABS(Reconciliation!$B$4:$B$1003-$A533)&lt;=Reconciliation!$J$1),0))&gt;0,"Matched to payout","NO MATCHING PAYOUT"))</f>
        <v/>
      </c>
    </row>
    <row r="534">
      <c r="A534" s="7" t="n"/>
      <c r="C534" s="8" t="n"/>
      <c r="D534">
        <f>IF(OR($A534="",$C534=""),"",IF(SUMPRODUCT(IFERROR((ABS(Reconciliation!$C$4:$C$1003-$C534)&lt;0.005)*(ABS(Reconciliation!$B$4:$B$1003-$A534)&lt;=Reconciliation!$J$1),0))&gt;0,"Matched to payout","NO MATCHING PAYOUT"))</f>
        <v/>
      </c>
    </row>
    <row r="535">
      <c r="A535" s="7" t="n"/>
      <c r="C535" s="8" t="n"/>
      <c r="D535">
        <f>IF(OR($A535="",$C535=""),"",IF(SUMPRODUCT(IFERROR((ABS(Reconciliation!$C$4:$C$1003-$C535)&lt;0.005)*(ABS(Reconciliation!$B$4:$B$1003-$A535)&lt;=Reconciliation!$J$1),0))&gt;0,"Matched to payout","NO MATCHING PAYOUT"))</f>
        <v/>
      </c>
    </row>
    <row r="536">
      <c r="A536" s="7" t="n"/>
      <c r="C536" s="8" t="n"/>
      <c r="D536">
        <f>IF(OR($A536="",$C536=""),"",IF(SUMPRODUCT(IFERROR((ABS(Reconciliation!$C$4:$C$1003-$C536)&lt;0.005)*(ABS(Reconciliation!$B$4:$B$1003-$A536)&lt;=Reconciliation!$J$1),0))&gt;0,"Matched to payout","NO MATCHING PAYOUT"))</f>
        <v/>
      </c>
    </row>
    <row r="537">
      <c r="A537" s="7" t="n"/>
      <c r="C537" s="8" t="n"/>
      <c r="D537">
        <f>IF(OR($A537="",$C537=""),"",IF(SUMPRODUCT(IFERROR((ABS(Reconciliation!$C$4:$C$1003-$C537)&lt;0.005)*(ABS(Reconciliation!$B$4:$B$1003-$A537)&lt;=Reconciliation!$J$1),0))&gt;0,"Matched to payout","NO MATCHING PAYOUT"))</f>
        <v/>
      </c>
    </row>
    <row r="538">
      <c r="A538" s="7" t="n"/>
      <c r="C538" s="8" t="n"/>
      <c r="D538">
        <f>IF(OR($A538="",$C538=""),"",IF(SUMPRODUCT(IFERROR((ABS(Reconciliation!$C$4:$C$1003-$C538)&lt;0.005)*(ABS(Reconciliation!$B$4:$B$1003-$A538)&lt;=Reconciliation!$J$1),0))&gt;0,"Matched to payout","NO MATCHING PAYOUT"))</f>
        <v/>
      </c>
    </row>
    <row r="539">
      <c r="A539" s="7" t="n"/>
      <c r="C539" s="8" t="n"/>
      <c r="D539">
        <f>IF(OR($A539="",$C539=""),"",IF(SUMPRODUCT(IFERROR((ABS(Reconciliation!$C$4:$C$1003-$C539)&lt;0.005)*(ABS(Reconciliation!$B$4:$B$1003-$A539)&lt;=Reconciliation!$J$1),0))&gt;0,"Matched to payout","NO MATCHING PAYOUT"))</f>
        <v/>
      </c>
    </row>
    <row r="540">
      <c r="A540" s="7" t="n"/>
      <c r="C540" s="8" t="n"/>
      <c r="D540">
        <f>IF(OR($A540="",$C540=""),"",IF(SUMPRODUCT(IFERROR((ABS(Reconciliation!$C$4:$C$1003-$C540)&lt;0.005)*(ABS(Reconciliation!$B$4:$B$1003-$A540)&lt;=Reconciliation!$J$1),0))&gt;0,"Matched to payout","NO MATCHING PAYOUT"))</f>
        <v/>
      </c>
    </row>
    <row r="541">
      <c r="A541" s="7" t="n"/>
      <c r="C541" s="8" t="n"/>
      <c r="D541">
        <f>IF(OR($A541="",$C541=""),"",IF(SUMPRODUCT(IFERROR((ABS(Reconciliation!$C$4:$C$1003-$C541)&lt;0.005)*(ABS(Reconciliation!$B$4:$B$1003-$A541)&lt;=Reconciliation!$J$1),0))&gt;0,"Matched to payout","NO MATCHING PAYOUT"))</f>
        <v/>
      </c>
    </row>
    <row r="542">
      <c r="A542" s="7" t="n"/>
      <c r="C542" s="8" t="n"/>
      <c r="D542">
        <f>IF(OR($A542="",$C542=""),"",IF(SUMPRODUCT(IFERROR((ABS(Reconciliation!$C$4:$C$1003-$C542)&lt;0.005)*(ABS(Reconciliation!$B$4:$B$1003-$A542)&lt;=Reconciliation!$J$1),0))&gt;0,"Matched to payout","NO MATCHING PAYOUT"))</f>
        <v/>
      </c>
    </row>
    <row r="543">
      <c r="A543" s="7" t="n"/>
      <c r="C543" s="8" t="n"/>
      <c r="D543">
        <f>IF(OR($A543="",$C543=""),"",IF(SUMPRODUCT(IFERROR((ABS(Reconciliation!$C$4:$C$1003-$C543)&lt;0.005)*(ABS(Reconciliation!$B$4:$B$1003-$A543)&lt;=Reconciliation!$J$1),0))&gt;0,"Matched to payout","NO MATCHING PAYOUT"))</f>
        <v/>
      </c>
    </row>
    <row r="544">
      <c r="A544" s="7" t="n"/>
      <c r="C544" s="8" t="n"/>
      <c r="D544">
        <f>IF(OR($A544="",$C544=""),"",IF(SUMPRODUCT(IFERROR((ABS(Reconciliation!$C$4:$C$1003-$C544)&lt;0.005)*(ABS(Reconciliation!$B$4:$B$1003-$A544)&lt;=Reconciliation!$J$1),0))&gt;0,"Matched to payout","NO MATCHING PAYOUT"))</f>
        <v/>
      </c>
    </row>
    <row r="545">
      <c r="A545" s="7" t="n"/>
      <c r="C545" s="8" t="n"/>
      <c r="D545">
        <f>IF(OR($A545="",$C545=""),"",IF(SUMPRODUCT(IFERROR((ABS(Reconciliation!$C$4:$C$1003-$C545)&lt;0.005)*(ABS(Reconciliation!$B$4:$B$1003-$A545)&lt;=Reconciliation!$J$1),0))&gt;0,"Matched to payout","NO MATCHING PAYOUT"))</f>
        <v/>
      </c>
    </row>
    <row r="546">
      <c r="A546" s="7" t="n"/>
      <c r="C546" s="8" t="n"/>
      <c r="D546">
        <f>IF(OR($A546="",$C546=""),"",IF(SUMPRODUCT(IFERROR((ABS(Reconciliation!$C$4:$C$1003-$C546)&lt;0.005)*(ABS(Reconciliation!$B$4:$B$1003-$A546)&lt;=Reconciliation!$J$1),0))&gt;0,"Matched to payout","NO MATCHING PAYOUT"))</f>
        <v/>
      </c>
    </row>
    <row r="547">
      <c r="A547" s="7" t="n"/>
      <c r="C547" s="8" t="n"/>
      <c r="D547">
        <f>IF(OR($A547="",$C547=""),"",IF(SUMPRODUCT(IFERROR((ABS(Reconciliation!$C$4:$C$1003-$C547)&lt;0.005)*(ABS(Reconciliation!$B$4:$B$1003-$A547)&lt;=Reconciliation!$J$1),0))&gt;0,"Matched to payout","NO MATCHING PAYOUT"))</f>
        <v/>
      </c>
    </row>
    <row r="548">
      <c r="A548" s="7" t="n"/>
      <c r="C548" s="8" t="n"/>
      <c r="D548">
        <f>IF(OR($A548="",$C548=""),"",IF(SUMPRODUCT(IFERROR((ABS(Reconciliation!$C$4:$C$1003-$C548)&lt;0.005)*(ABS(Reconciliation!$B$4:$B$1003-$A548)&lt;=Reconciliation!$J$1),0))&gt;0,"Matched to payout","NO MATCHING PAYOUT"))</f>
        <v/>
      </c>
    </row>
    <row r="549">
      <c r="A549" s="7" t="n"/>
      <c r="C549" s="8" t="n"/>
      <c r="D549">
        <f>IF(OR($A549="",$C549=""),"",IF(SUMPRODUCT(IFERROR((ABS(Reconciliation!$C$4:$C$1003-$C549)&lt;0.005)*(ABS(Reconciliation!$B$4:$B$1003-$A549)&lt;=Reconciliation!$J$1),0))&gt;0,"Matched to payout","NO MATCHING PAYOUT"))</f>
        <v/>
      </c>
    </row>
    <row r="550">
      <c r="A550" s="7" t="n"/>
      <c r="C550" s="8" t="n"/>
      <c r="D550">
        <f>IF(OR($A550="",$C550=""),"",IF(SUMPRODUCT(IFERROR((ABS(Reconciliation!$C$4:$C$1003-$C550)&lt;0.005)*(ABS(Reconciliation!$B$4:$B$1003-$A550)&lt;=Reconciliation!$J$1),0))&gt;0,"Matched to payout","NO MATCHING PAYOUT"))</f>
        <v/>
      </c>
    </row>
    <row r="551">
      <c r="A551" s="7" t="n"/>
      <c r="C551" s="8" t="n"/>
      <c r="D551">
        <f>IF(OR($A551="",$C551=""),"",IF(SUMPRODUCT(IFERROR((ABS(Reconciliation!$C$4:$C$1003-$C551)&lt;0.005)*(ABS(Reconciliation!$B$4:$B$1003-$A551)&lt;=Reconciliation!$J$1),0))&gt;0,"Matched to payout","NO MATCHING PAYOUT"))</f>
        <v/>
      </c>
    </row>
    <row r="552">
      <c r="A552" s="7" t="n"/>
      <c r="C552" s="8" t="n"/>
      <c r="D552">
        <f>IF(OR($A552="",$C552=""),"",IF(SUMPRODUCT(IFERROR((ABS(Reconciliation!$C$4:$C$1003-$C552)&lt;0.005)*(ABS(Reconciliation!$B$4:$B$1003-$A552)&lt;=Reconciliation!$J$1),0))&gt;0,"Matched to payout","NO MATCHING PAYOUT"))</f>
        <v/>
      </c>
    </row>
    <row r="553">
      <c r="A553" s="7" t="n"/>
      <c r="C553" s="8" t="n"/>
      <c r="D553">
        <f>IF(OR($A553="",$C553=""),"",IF(SUMPRODUCT(IFERROR((ABS(Reconciliation!$C$4:$C$1003-$C553)&lt;0.005)*(ABS(Reconciliation!$B$4:$B$1003-$A553)&lt;=Reconciliation!$J$1),0))&gt;0,"Matched to payout","NO MATCHING PAYOUT"))</f>
        <v/>
      </c>
    </row>
    <row r="554">
      <c r="A554" s="7" t="n"/>
      <c r="C554" s="8" t="n"/>
      <c r="D554">
        <f>IF(OR($A554="",$C554=""),"",IF(SUMPRODUCT(IFERROR((ABS(Reconciliation!$C$4:$C$1003-$C554)&lt;0.005)*(ABS(Reconciliation!$B$4:$B$1003-$A554)&lt;=Reconciliation!$J$1),0))&gt;0,"Matched to payout","NO MATCHING PAYOUT"))</f>
        <v/>
      </c>
    </row>
    <row r="555">
      <c r="A555" s="7" t="n"/>
      <c r="C555" s="8" t="n"/>
      <c r="D555">
        <f>IF(OR($A555="",$C555=""),"",IF(SUMPRODUCT(IFERROR((ABS(Reconciliation!$C$4:$C$1003-$C555)&lt;0.005)*(ABS(Reconciliation!$B$4:$B$1003-$A555)&lt;=Reconciliation!$J$1),0))&gt;0,"Matched to payout","NO MATCHING PAYOUT"))</f>
        <v/>
      </c>
    </row>
    <row r="556">
      <c r="A556" s="7" t="n"/>
      <c r="C556" s="8" t="n"/>
      <c r="D556">
        <f>IF(OR($A556="",$C556=""),"",IF(SUMPRODUCT(IFERROR((ABS(Reconciliation!$C$4:$C$1003-$C556)&lt;0.005)*(ABS(Reconciliation!$B$4:$B$1003-$A556)&lt;=Reconciliation!$J$1),0))&gt;0,"Matched to payout","NO MATCHING PAYOUT"))</f>
        <v/>
      </c>
    </row>
    <row r="557">
      <c r="A557" s="7" t="n"/>
      <c r="C557" s="8" t="n"/>
      <c r="D557">
        <f>IF(OR($A557="",$C557=""),"",IF(SUMPRODUCT(IFERROR((ABS(Reconciliation!$C$4:$C$1003-$C557)&lt;0.005)*(ABS(Reconciliation!$B$4:$B$1003-$A557)&lt;=Reconciliation!$J$1),0))&gt;0,"Matched to payout","NO MATCHING PAYOUT"))</f>
        <v/>
      </c>
    </row>
    <row r="558">
      <c r="A558" s="7" t="n"/>
      <c r="C558" s="8" t="n"/>
      <c r="D558">
        <f>IF(OR($A558="",$C558=""),"",IF(SUMPRODUCT(IFERROR((ABS(Reconciliation!$C$4:$C$1003-$C558)&lt;0.005)*(ABS(Reconciliation!$B$4:$B$1003-$A558)&lt;=Reconciliation!$J$1),0))&gt;0,"Matched to payout","NO MATCHING PAYOUT"))</f>
        <v/>
      </c>
    </row>
    <row r="559">
      <c r="A559" s="7" t="n"/>
      <c r="C559" s="8" t="n"/>
      <c r="D559">
        <f>IF(OR($A559="",$C559=""),"",IF(SUMPRODUCT(IFERROR((ABS(Reconciliation!$C$4:$C$1003-$C559)&lt;0.005)*(ABS(Reconciliation!$B$4:$B$1003-$A559)&lt;=Reconciliation!$J$1),0))&gt;0,"Matched to payout","NO MATCHING PAYOUT"))</f>
        <v/>
      </c>
    </row>
    <row r="560">
      <c r="A560" s="7" t="n"/>
      <c r="C560" s="8" t="n"/>
      <c r="D560">
        <f>IF(OR($A560="",$C560=""),"",IF(SUMPRODUCT(IFERROR((ABS(Reconciliation!$C$4:$C$1003-$C560)&lt;0.005)*(ABS(Reconciliation!$B$4:$B$1003-$A560)&lt;=Reconciliation!$J$1),0))&gt;0,"Matched to payout","NO MATCHING PAYOUT"))</f>
        <v/>
      </c>
    </row>
    <row r="561">
      <c r="A561" s="7" t="n"/>
      <c r="C561" s="8" t="n"/>
      <c r="D561">
        <f>IF(OR($A561="",$C561=""),"",IF(SUMPRODUCT(IFERROR((ABS(Reconciliation!$C$4:$C$1003-$C561)&lt;0.005)*(ABS(Reconciliation!$B$4:$B$1003-$A561)&lt;=Reconciliation!$J$1),0))&gt;0,"Matched to payout","NO MATCHING PAYOUT"))</f>
        <v/>
      </c>
    </row>
    <row r="562">
      <c r="A562" s="7" t="n"/>
      <c r="C562" s="8" t="n"/>
      <c r="D562">
        <f>IF(OR($A562="",$C562=""),"",IF(SUMPRODUCT(IFERROR((ABS(Reconciliation!$C$4:$C$1003-$C562)&lt;0.005)*(ABS(Reconciliation!$B$4:$B$1003-$A562)&lt;=Reconciliation!$J$1),0))&gt;0,"Matched to payout","NO MATCHING PAYOUT"))</f>
        <v/>
      </c>
    </row>
    <row r="563">
      <c r="A563" s="7" t="n"/>
      <c r="C563" s="8" t="n"/>
      <c r="D563">
        <f>IF(OR($A563="",$C563=""),"",IF(SUMPRODUCT(IFERROR((ABS(Reconciliation!$C$4:$C$1003-$C563)&lt;0.005)*(ABS(Reconciliation!$B$4:$B$1003-$A563)&lt;=Reconciliation!$J$1),0))&gt;0,"Matched to payout","NO MATCHING PAYOUT"))</f>
        <v/>
      </c>
    </row>
    <row r="564">
      <c r="A564" s="7" t="n"/>
      <c r="C564" s="8" t="n"/>
      <c r="D564">
        <f>IF(OR($A564="",$C564=""),"",IF(SUMPRODUCT(IFERROR((ABS(Reconciliation!$C$4:$C$1003-$C564)&lt;0.005)*(ABS(Reconciliation!$B$4:$B$1003-$A564)&lt;=Reconciliation!$J$1),0))&gt;0,"Matched to payout","NO MATCHING PAYOUT"))</f>
        <v/>
      </c>
    </row>
    <row r="565">
      <c r="A565" s="7" t="n"/>
      <c r="C565" s="8" t="n"/>
      <c r="D565">
        <f>IF(OR($A565="",$C565=""),"",IF(SUMPRODUCT(IFERROR((ABS(Reconciliation!$C$4:$C$1003-$C565)&lt;0.005)*(ABS(Reconciliation!$B$4:$B$1003-$A565)&lt;=Reconciliation!$J$1),0))&gt;0,"Matched to payout","NO MATCHING PAYOUT"))</f>
        <v/>
      </c>
    </row>
    <row r="566">
      <c r="A566" s="7" t="n"/>
      <c r="C566" s="8" t="n"/>
      <c r="D566">
        <f>IF(OR($A566="",$C566=""),"",IF(SUMPRODUCT(IFERROR((ABS(Reconciliation!$C$4:$C$1003-$C566)&lt;0.005)*(ABS(Reconciliation!$B$4:$B$1003-$A566)&lt;=Reconciliation!$J$1),0))&gt;0,"Matched to payout","NO MATCHING PAYOUT"))</f>
        <v/>
      </c>
    </row>
    <row r="567">
      <c r="A567" s="7" t="n"/>
      <c r="C567" s="8" t="n"/>
      <c r="D567">
        <f>IF(OR($A567="",$C567=""),"",IF(SUMPRODUCT(IFERROR((ABS(Reconciliation!$C$4:$C$1003-$C567)&lt;0.005)*(ABS(Reconciliation!$B$4:$B$1003-$A567)&lt;=Reconciliation!$J$1),0))&gt;0,"Matched to payout","NO MATCHING PAYOUT"))</f>
        <v/>
      </c>
    </row>
    <row r="568">
      <c r="A568" s="7" t="n"/>
      <c r="C568" s="8" t="n"/>
      <c r="D568">
        <f>IF(OR($A568="",$C568=""),"",IF(SUMPRODUCT(IFERROR((ABS(Reconciliation!$C$4:$C$1003-$C568)&lt;0.005)*(ABS(Reconciliation!$B$4:$B$1003-$A568)&lt;=Reconciliation!$J$1),0))&gt;0,"Matched to payout","NO MATCHING PAYOUT"))</f>
        <v/>
      </c>
    </row>
    <row r="569">
      <c r="A569" s="7" t="n"/>
      <c r="C569" s="8" t="n"/>
      <c r="D569">
        <f>IF(OR($A569="",$C569=""),"",IF(SUMPRODUCT(IFERROR((ABS(Reconciliation!$C$4:$C$1003-$C569)&lt;0.005)*(ABS(Reconciliation!$B$4:$B$1003-$A569)&lt;=Reconciliation!$J$1),0))&gt;0,"Matched to payout","NO MATCHING PAYOUT"))</f>
        <v/>
      </c>
    </row>
    <row r="570">
      <c r="A570" s="7" t="n"/>
      <c r="C570" s="8" t="n"/>
      <c r="D570">
        <f>IF(OR($A570="",$C570=""),"",IF(SUMPRODUCT(IFERROR((ABS(Reconciliation!$C$4:$C$1003-$C570)&lt;0.005)*(ABS(Reconciliation!$B$4:$B$1003-$A570)&lt;=Reconciliation!$J$1),0))&gt;0,"Matched to payout","NO MATCHING PAYOUT"))</f>
        <v/>
      </c>
    </row>
    <row r="571">
      <c r="A571" s="7" t="n"/>
      <c r="C571" s="8" t="n"/>
      <c r="D571">
        <f>IF(OR($A571="",$C571=""),"",IF(SUMPRODUCT(IFERROR((ABS(Reconciliation!$C$4:$C$1003-$C571)&lt;0.005)*(ABS(Reconciliation!$B$4:$B$1003-$A571)&lt;=Reconciliation!$J$1),0))&gt;0,"Matched to payout","NO MATCHING PAYOUT"))</f>
        <v/>
      </c>
    </row>
    <row r="572">
      <c r="A572" s="7" t="n"/>
      <c r="C572" s="8" t="n"/>
      <c r="D572">
        <f>IF(OR($A572="",$C572=""),"",IF(SUMPRODUCT(IFERROR((ABS(Reconciliation!$C$4:$C$1003-$C572)&lt;0.005)*(ABS(Reconciliation!$B$4:$B$1003-$A572)&lt;=Reconciliation!$J$1),0))&gt;0,"Matched to payout","NO MATCHING PAYOUT"))</f>
        <v/>
      </c>
    </row>
    <row r="573">
      <c r="A573" s="7" t="n"/>
      <c r="C573" s="8" t="n"/>
      <c r="D573">
        <f>IF(OR($A573="",$C573=""),"",IF(SUMPRODUCT(IFERROR((ABS(Reconciliation!$C$4:$C$1003-$C573)&lt;0.005)*(ABS(Reconciliation!$B$4:$B$1003-$A573)&lt;=Reconciliation!$J$1),0))&gt;0,"Matched to payout","NO MATCHING PAYOUT"))</f>
        <v/>
      </c>
    </row>
    <row r="574">
      <c r="A574" s="7" t="n"/>
      <c r="C574" s="8" t="n"/>
      <c r="D574">
        <f>IF(OR($A574="",$C574=""),"",IF(SUMPRODUCT(IFERROR((ABS(Reconciliation!$C$4:$C$1003-$C574)&lt;0.005)*(ABS(Reconciliation!$B$4:$B$1003-$A574)&lt;=Reconciliation!$J$1),0))&gt;0,"Matched to payout","NO MATCHING PAYOUT"))</f>
        <v/>
      </c>
    </row>
    <row r="575">
      <c r="A575" s="7" t="n"/>
      <c r="C575" s="8" t="n"/>
      <c r="D575">
        <f>IF(OR($A575="",$C575=""),"",IF(SUMPRODUCT(IFERROR((ABS(Reconciliation!$C$4:$C$1003-$C575)&lt;0.005)*(ABS(Reconciliation!$B$4:$B$1003-$A575)&lt;=Reconciliation!$J$1),0))&gt;0,"Matched to payout","NO MATCHING PAYOUT"))</f>
        <v/>
      </c>
    </row>
    <row r="576">
      <c r="A576" s="7" t="n"/>
      <c r="C576" s="8" t="n"/>
      <c r="D576">
        <f>IF(OR($A576="",$C576=""),"",IF(SUMPRODUCT(IFERROR((ABS(Reconciliation!$C$4:$C$1003-$C576)&lt;0.005)*(ABS(Reconciliation!$B$4:$B$1003-$A576)&lt;=Reconciliation!$J$1),0))&gt;0,"Matched to payout","NO MATCHING PAYOUT"))</f>
        <v/>
      </c>
    </row>
    <row r="577">
      <c r="A577" s="7" t="n"/>
      <c r="C577" s="8" t="n"/>
      <c r="D577">
        <f>IF(OR($A577="",$C577=""),"",IF(SUMPRODUCT(IFERROR((ABS(Reconciliation!$C$4:$C$1003-$C577)&lt;0.005)*(ABS(Reconciliation!$B$4:$B$1003-$A577)&lt;=Reconciliation!$J$1),0))&gt;0,"Matched to payout","NO MATCHING PAYOUT"))</f>
        <v/>
      </c>
    </row>
    <row r="578">
      <c r="A578" s="7" t="n"/>
      <c r="C578" s="8" t="n"/>
      <c r="D578">
        <f>IF(OR($A578="",$C578=""),"",IF(SUMPRODUCT(IFERROR((ABS(Reconciliation!$C$4:$C$1003-$C578)&lt;0.005)*(ABS(Reconciliation!$B$4:$B$1003-$A578)&lt;=Reconciliation!$J$1),0))&gt;0,"Matched to payout","NO MATCHING PAYOUT"))</f>
        <v/>
      </c>
    </row>
    <row r="579">
      <c r="A579" s="7" t="n"/>
      <c r="C579" s="8" t="n"/>
      <c r="D579">
        <f>IF(OR($A579="",$C579=""),"",IF(SUMPRODUCT(IFERROR((ABS(Reconciliation!$C$4:$C$1003-$C579)&lt;0.005)*(ABS(Reconciliation!$B$4:$B$1003-$A579)&lt;=Reconciliation!$J$1),0))&gt;0,"Matched to payout","NO MATCHING PAYOUT"))</f>
        <v/>
      </c>
    </row>
    <row r="580">
      <c r="A580" s="7" t="n"/>
      <c r="C580" s="8" t="n"/>
      <c r="D580">
        <f>IF(OR($A580="",$C580=""),"",IF(SUMPRODUCT(IFERROR((ABS(Reconciliation!$C$4:$C$1003-$C580)&lt;0.005)*(ABS(Reconciliation!$B$4:$B$1003-$A580)&lt;=Reconciliation!$J$1),0))&gt;0,"Matched to payout","NO MATCHING PAYOUT"))</f>
        <v/>
      </c>
    </row>
    <row r="581">
      <c r="A581" s="7" t="n"/>
      <c r="C581" s="8" t="n"/>
      <c r="D581">
        <f>IF(OR($A581="",$C581=""),"",IF(SUMPRODUCT(IFERROR((ABS(Reconciliation!$C$4:$C$1003-$C581)&lt;0.005)*(ABS(Reconciliation!$B$4:$B$1003-$A581)&lt;=Reconciliation!$J$1),0))&gt;0,"Matched to payout","NO MATCHING PAYOUT"))</f>
        <v/>
      </c>
    </row>
    <row r="582">
      <c r="A582" s="7" t="n"/>
      <c r="C582" s="8" t="n"/>
      <c r="D582">
        <f>IF(OR($A582="",$C582=""),"",IF(SUMPRODUCT(IFERROR((ABS(Reconciliation!$C$4:$C$1003-$C582)&lt;0.005)*(ABS(Reconciliation!$B$4:$B$1003-$A582)&lt;=Reconciliation!$J$1),0))&gt;0,"Matched to payout","NO MATCHING PAYOUT"))</f>
        <v/>
      </c>
    </row>
    <row r="583">
      <c r="A583" s="7" t="n"/>
      <c r="C583" s="8" t="n"/>
      <c r="D583">
        <f>IF(OR($A583="",$C583=""),"",IF(SUMPRODUCT(IFERROR((ABS(Reconciliation!$C$4:$C$1003-$C583)&lt;0.005)*(ABS(Reconciliation!$B$4:$B$1003-$A583)&lt;=Reconciliation!$J$1),0))&gt;0,"Matched to payout","NO MATCHING PAYOUT"))</f>
        <v/>
      </c>
    </row>
    <row r="584">
      <c r="A584" s="7" t="n"/>
      <c r="C584" s="8" t="n"/>
      <c r="D584">
        <f>IF(OR($A584="",$C584=""),"",IF(SUMPRODUCT(IFERROR((ABS(Reconciliation!$C$4:$C$1003-$C584)&lt;0.005)*(ABS(Reconciliation!$B$4:$B$1003-$A584)&lt;=Reconciliation!$J$1),0))&gt;0,"Matched to payout","NO MATCHING PAYOUT"))</f>
        <v/>
      </c>
    </row>
    <row r="585">
      <c r="A585" s="7" t="n"/>
      <c r="C585" s="8" t="n"/>
      <c r="D585">
        <f>IF(OR($A585="",$C585=""),"",IF(SUMPRODUCT(IFERROR((ABS(Reconciliation!$C$4:$C$1003-$C585)&lt;0.005)*(ABS(Reconciliation!$B$4:$B$1003-$A585)&lt;=Reconciliation!$J$1),0))&gt;0,"Matched to payout","NO MATCHING PAYOUT"))</f>
        <v/>
      </c>
    </row>
    <row r="586">
      <c r="A586" s="7" t="n"/>
      <c r="C586" s="8" t="n"/>
      <c r="D586">
        <f>IF(OR($A586="",$C586=""),"",IF(SUMPRODUCT(IFERROR((ABS(Reconciliation!$C$4:$C$1003-$C586)&lt;0.005)*(ABS(Reconciliation!$B$4:$B$1003-$A586)&lt;=Reconciliation!$J$1),0))&gt;0,"Matched to payout","NO MATCHING PAYOUT"))</f>
        <v/>
      </c>
    </row>
    <row r="587">
      <c r="A587" s="7" t="n"/>
      <c r="C587" s="8" t="n"/>
      <c r="D587">
        <f>IF(OR($A587="",$C587=""),"",IF(SUMPRODUCT(IFERROR((ABS(Reconciliation!$C$4:$C$1003-$C587)&lt;0.005)*(ABS(Reconciliation!$B$4:$B$1003-$A587)&lt;=Reconciliation!$J$1),0))&gt;0,"Matched to payout","NO MATCHING PAYOUT"))</f>
        <v/>
      </c>
    </row>
    <row r="588">
      <c r="A588" s="7" t="n"/>
      <c r="C588" s="8" t="n"/>
      <c r="D588">
        <f>IF(OR($A588="",$C588=""),"",IF(SUMPRODUCT(IFERROR((ABS(Reconciliation!$C$4:$C$1003-$C588)&lt;0.005)*(ABS(Reconciliation!$B$4:$B$1003-$A588)&lt;=Reconciliation!$J$1),0))&gt;0,"Matched to payout","NO MATCHING PAYOUT"))</f>
        <v/>
      </c>
    </row>
    <row r="589">
      <c r="A589" s="7" t="n"/>
      <c r="C589" s="8" t="n"/>
      <c r="D589">
        <f>IF(OR($A589="",$C589=""),"",IF(SUMPRODUCT(IFERROR((ABS(Reconciliation!$C$4:$C$1003-$C589)&lt;0.005)*(ABS(Reconciliation!$B$4:$B$1003-$A589)&lt;=Reconciliation!$J$1),0))&gt;0,"Matched to payout","NO MATCHING PAYOUT"))</f>
        <v/>
      </c>
    </row>
    <row r="590">
      <c r="A590" s="7" t="n"/>
      <c r="C590" s="8" t="n"/>
      <c r="D590">
        <f>IF(OR($A590="",$C590=""),"",IF(SUMPRODUCT(IFERROR((ABS(Reconciliation!$C$4:$C$1003-$C590)&lt;0.005)*(ABS(Reconciliation!$B$4:$B$1003-$A590)&lt;=Reconciliation!$J$1),0))&gt;0,"Matched to payout","NO MATCHING PAYOUT"))</f>
        <v/>
      </c>
    </row>
    <row r="591">
      <c r="A591" s="7" t="n"/>
      <c r="C591" s="8" t="n"/>
      <c r="D591">
        <f>IF(OR($A591="",$C591=""),"",IF(SUMPRODUCT(IFERROR((ABS(Reconciliation!$C$4:$C$1003-$C591)&lt;0.005)*(ABS(Reconciliation!$B$4:$B$1003-$A591)&lt;=Reconciliation!$J$1),0))&gt;0,"Matched to payout","NO MATCHING PAYOUT"))</f>
        <v/>
      </c>
    </row>
    <row r="592">
      <c r="A592" s="7" t="n"/>
      <c r="C592" s="8" t="n"/>
      <c r="D592">
        <f>IF(OR($A592="",$C592=""),"",IF(SUMPRODUCT(IFERROR((ABS(Reconciliation!$C$4:$C$1003-$C592)&lt;0.005)*(ABS(Reconciliation!$B$4:$B$1003-$A592)&lt;=Reconciliation!$J$1),0))&gt;0,"Matched to payout","NO MATCHING PAYOUT"))</f>
        <v/>
      </c>
    </row>
    <row r="593">
      <c r="A593" s="7" t="n"/>
      <c r="C593" s="8" t="n"/>
      <c r="D593">
        <f>IF(OR($A593="",$C593=""),"",IF(SUMPRODUCT(IFERROR((ABS(Reconciliation!$C$4:$C$1003-$C593)&lt;0.005)*(ABS(Reconciliation!$B$4:$B$1003-$A593)&lt;=Reconciliation!$J$1),0))&gt;0,"Matched to payout","NO MATCHING PAYOUT"))</f>
        <v/>
      </c>
    </row>
    <row r="594">
      <c r="A594" s="7" t="n"/>
      <c r="C594" s="8" t="n"/>
      <c r="D594">
        <f>IF(OR($A594="",$C594=""),"",IF(SUMPRODUCT(IFERROR((ABS(Reconciliation!$C$4:$C$1003-$C594)&lt;0.005)*(ABS(Reconciliation!$B$4:$B$1003-$A594)&lt;=Reconciliation!$J$1),0))&gt;0,"Matched to payout","NO MATCHING PAYOUT"))</f>
        <v/>
      </c>
    </row>
    <row r="595">
      <c r="A595" s="7" t="n"/>
      <c r="C595" s="8" t="n"/>
      <c r="D595">
        <f>IF(OR($A595="",$C595=""),"",IF(SUMPRODUCT(IFERROR((ABS(Reconciliation!$C$4:$C$1003-$C595)&lt;0.005)*(ABS(Reconciliation!$B$4:$B$1003-$A595)&lt;=Reconciliation!$J$1),0))&gt;0,"Matched to payout","NO MATCHING PAYOUT"))</f>
        <v/>
      </c>
    </row>
    <row r="596">
      <c r="A596" s="7" t="n"/>
      <c r="C596" s="8" t="n"/>
      <c r="D596">
        <f>IF(OR($A596="",$C596=""),"",IF(SUMPRODUCT(IFERROR((ABS(Reconciliation!$C$4:$C$1003-$C596)&lt;0.005)*(ABS(Reconciliation!$B$4:$B$1003-$A596)&lt;=Reconciliation!$J$1),0))&gt;0,"Matched to payout","NO MATCHING PAYOUT"))</f>
        <v/>
      </c>
    </row>
    <row r="597">
      <c r="A597" s="7" t="n"/>
      <c r="C597" s="8" t="n"/>
      <c r="D597">
        <f>IF(OR($A597="",$C597=""),"",IF(SUMPRODUCT(IFERROR((ABS(Reconciliation!$C$4:$C$1003-$C597)&lt;0.005)*(ABS(Reconciliation!$B$4:$B$1003-$A597)&lt;=Reconciliation!$J$1),0))&gt;0,"Matched to payout","NO MATCHING PAYOUT"))</f>
        <v/>
      </c>
    </row>
    <row r="598">
      <c r="A598" s="7" t="n"/>
      <c r="C598" s="8" t="n"/>
      <c r="D598">
        <f>IF(OR($A598="",$C598=""),"",IF(SUMPRODUCT(IFERROR((ABS(Reconciliation!$C$4:$C$1003-$C598)&lt;0.005)*(ABS(Reconciliation!$B$4:$B$1003-$A598)&lt;=Reconciliation!$J$1),0))&gt;0,"Matched to payout","NO MATCHING PAYOUT"))</f>
        <v/>
      </c>
    </row>
    <row r="599">
      <c r="A599" s="7" t="n"/>
      <c r="C599" s="8" t="n"/>
      <c r="D599">
        <f>IF(OR($A599="",$C599=""),"",IF(SUMPRODUCT(IFERROR((ABS(Reconciliation!$C$4:$C$1003-$C599)&lt;0.005)*(ABS(Reconciliation!$B$4:$B$1003-$A599)&lt;=Reconciliation!$J$1),0))&gt;0,"Matched to payout","NO MATCHING PAYOUT"))</f>
        <v/>
      </c>
    </row>
    <row r="600">
      <c r="A600" s="7" t="n"/>
      <c r="C600" s="8" t="n"/>
      <c r="D600">
        <f>IF(OR($A600="",$C600=""),"",IF(SUMPRODUCT(IFERROR((ABS(Reconciliation!$C$4:$C$1003-$C600)&lt;0.005)*(ABS(Reconciliation!$B$4:$B$1003-$A600)&lt;=Reconciliation!$J$1),0))&gt;0,"Matched to payout","NO MATCHING PAYOUT"))</f>
        <v/>
      </c>
    </row>
    <row r="601">
      <c r="A601" s="7" t="n"/>
      <c r="C601" s="8" t="n"/>
      <c r="D601">
        <f>IF(OR($A601="",$C601=""),"",IF(SUMPRODUCT(IFERROR((ABS(Reconciliation!$C$4:$C$1003-$C601)&lt;0.005)*(ABS(Reconciliation!$B$4:$B$1003-$A601)&lt;=Reconciliation!$J$1),0))&gt;0,"Matched to payout","NO MATCHING PAYOUT"))</f>
        <v/>
      </c>
    </row>
    <row r="602">
      <c r="A602" s="7" t="n"/>
      <c r="C602" s="8" t="n"/>
      <c r="D602">
        <f>IF(OR($A602="",$C602=""),"",IF(SUMPRODUCT(IFERROR((ABS(Reconciliation!$C$4:$C$1003-$C602)&lt;0.005)*(ABS(Reconciliation!$B$4:$B$1003-$A602)&lt;=Reconciliation!$J$1),0))&gt;0,"Matched to payout","NO MATCHING PAYOUT"))</f>
        <v/>
      </c>
    </row>
    <row r="603">
      <c r="A603" s="7" t="n"/>
      <c r="C603" s="8" t="n"/>
      <c r="D603">
        <f>IF(OR($A603="",$C603=""),"",IF(SUMPRODUCT(IFERROR((ABS(Reconciliation!$C$4:$C$1003-$C603)&lt;0.005)*(ABS(Reconciliation!$B$4:$B$1003-$A603)&lt;=Reconciliation!$J$1),0))&gt;0,"Matched to payout","NO MATCHING PAYOUT"))</f>
        <v/>
      </c>
    </row>
    <row r="604">
      <c r="A604" s="7" t="n"/>
      <c r="C604" s="8" t="n"/>
      <c r="D604">
        <f>IF(OR($A604="",$C604=""),"",IF(SUMPRODUCT(IFERROR((ABS(Reconciliation!$C$4:$C$1003-$C604)&lt;0.005)*(ABS(Reconciliation!$B$4:$B$1003-$A604)&lt;=Reconciliation!$J$1),0))&gt;0,"Matched to payout","NO MATCHING PAYOUT"))</f>
        <v/>
      </c>
    </row>
    <row r="605">
      <c r="A605" s="7" t="n"/>
      <c r="C605" s="8" t="n"/>
      <c r="D605">
        <f>IF(OR($A605="",$C605=""),"",IF(SUMPRODUCT(IFERROR((ABS(Reconciliation!$C$4:$C$1003-$C605)&lt;0.005)*(ABS(Reconciliation!$B$4:$B$1003-$A605)&lt;=Reconciliation!$J$1),0))&gt;0,"Matched to payout","NO MATCHING PAYOUT"))</f>
        <v/>
      </c>
    </row>
    <row r="606">
      <c r="A606" s="7" t="n"/>
      <c r="C606" s="8" t="n"/>
      <c r="D606">
        <f>IF(OR($A606="",$C606=""),"",IF(SUMPRODUCT(IFERROR((ABS(Reconciliation!$C$4:$C$1003-$C606)&lt;0.005)*(ABS(Reconciliation!$B$4:$B$1003-$A606)&lt;=Reconciliation!$J$1),0))&gt;0,"Matched to payout","NO MATCHING PAYOUT"))</f>
        <v/>
      </c>
    </row>
    <row r="607">
      <c r="A607" s="7" t="n"/>
      <c r="C607" s="8" t="n"/>
      <c r="D607">
        <f>IF(OR($A607="",$C607=""),"",IF(SUMPRODUCT(IFERROR((ABS(Reconciliation!$C$4:$C$1003-$C607)&lt;0.005)*(ABS(Reconciliation!$B$4:$B$1003-$A607)&lt;=Reconciliation!$J$1),0))&gt;0,"Matched to payout","NO MATCHING PAYOUT"))</f>
        <v/>
      </c>
    </row>
    <row r="608">
      <c r="A608" s="7" t="n"/>
      <c r="C608" s="8" t="n"/>
      <c r="D608">
        <f>IF(OR($A608="",$C608=""),"",IF(SUMPRODUCT(IFERROR((ABS(Reconciliation!$C$4:$C$1003-$C608)&lt;0.005)*(ABS(Reconciliation!$B$4:$B$1003-$A608)&lt;=Reconciliation!$J$1),0))&gt;0,"Matched to payout","NO MATCHING PAYOUT"))</f>
        <v/>
      </c>
    </row>
    <row r="609">
      <c r="A609" s="7" t="n"/>
      <c r="C609" s="8" t="n"/>
      <c r="D609">
        <f>IF(OR($A609="",$C609=""),"",IF(SUMPRODUCT(IFERROR((ABS(Reconciliation!$C$4:$C$1003-$C609)&lt;0.005)*(ABS(Reconciliation!$B$4:$B$1003-$A609)&lt;=Reconciliation!$J$1),0))&gt;0,"Matched to payout","NO MATCHING PAYOUT"))</f>
        <v/>
      </c>
    </row>
    <row r="610">
      <c r="A610" s="7" t="n"/>
      <c r="C610" s="8" t="n"/>
      <c r="D610">
        <f>IF(OR($A610="",$C610=""),"",IF(SUMPRODUCT(IFERROR((ABS(Reconciliation!$C$4:$C$1003-$C610)&lt;0.005)*(ABS(Reconciliation!$B$4:$B$1003-$A610)&lt;=Reconciliation!$J$1),0))&gt;0,"Matched to payout","NO MATCHING PAYOUT"))</f>
        <v/>
      </c>
    </row>
    <row r="611">
      <c r="A611" s="7" t="n"/>
      <c r="C611" s="8" t="n"/>
      <c r="D611">
        <f>IF(OR($A611="",$C611=""),"",IF(SUMPRODUCT(IFERROR((ABS(Reconciliation!$C$4:$C$1003-$C611)&lt;0.005)*(ABS(Reconciliation!$B$4:$B$1003-$A611)&lt;=Reconciliation!$J$1),0))&gt;0,"Matched to payout","NO MATCHING PAYOUT"))</f>
        <v/>
      </c>
    </row>
    <row r="612">
      <c r="A612" s="7" t="n"/>
      <c r="C612" s="8" t="n"/>
      <c r="D612">
        <f>IF(OR($A612="",$C612=""),"",IF(SUMPRODUCT(IFERROR((ABS(Reconciliation!$C$4:$C$1003-$C612)&lt;0.005)*(ABS(Reconciliation!$B$4:$B$1003-$A612)&lt;=Reconciliation!$J$1),0))&gt;0,"Matched to payout","NO MATCHING PAYOUT"))</f>
        <v/>
      </c>
    </row>
    <row r="613">
      <c r="A613" s="7" t="n"/>
      <c r="C613" s="8" t="n"/>
      <c r="D613">
        <f>IF(OR($A613="",$C613=""),"",IF(SUMPRODUCT(IFERROR((ABS(Reconciliation!$C$4:$C$1003-$C613)&lt;0.005)*(ABS(Reconciliation!$B$4:$B$1003-$A613)&lt;=Reconciliation!$J$1),0))&gt;0,"Matched to payout","NO MATCHING PAYOUT"))</f>
        <v/>
      </c>
    </row>
    <row r="614">
      <c r="A614" s="7" t="n"/>
      <c r="C614" s="8" t="n"/>
      <c r="D614">
        <f>IF(OR($A614="",$C614=""),"",IF(SUMPRODUCT(IFERROR((ABS(Reconciliation!$C$4:$C$1003-$C614)&lt;0.005)*(ABS(Reconciliation!$B$4:$B$1003-$A614)&lt;=Reconciliation!$J$1),0))&gt;0,"Matched to payout","NO MATCHING PAYOUT"))</f>
        <v/>
      </c>
    </row>
    <row r="615">
      <c r="A615" s="7" t="n"/>
      <c r="C615" s="8" t="n"/>
      <c r="D615">
        <f>IF(OR($A615="",$C615=""),"",IF(SUMPRODUCT(IFERROR((ABS(Reconciliation!$C$4:$C$1003-$C615)&lt;0.005)*(ABS(Reconciliation!$B$4:$B$1003-$A615)&lt;=Reconciliation!$J$1),0))&gt;0,"Matched to payout","NO MATCHING PAYOUT"))</f>
        <v/>
      </c>
    </row>
    <row r="616">
      <c r="A616" s="7" t="n"/>
      <c r="C616" s="8" t="n"/>
      <c r="D616">
        <f>IF(OR($A616="",$C616=""),"",IF(SUMPRODUCT(IFERROR((ABS(Reconciliation!$C$4:$C$1003-$C616)&lt;0.005)*(ABS(Reconciliation!$B$4:$B$1003-$A616)&lt;=Reconciliation!$J$1),0))&gt;0,"Matched to payout","NO MATCHING PAYOUT"))</f>
        <v/>
      </c>
    </row>
    <row r="617">
      <c r="A617" s="7" t="n"/>
      <c r="C617" s="8" t="n"/>
      <c r="D617">
        <f>IF(OR($A617="",$C617=""),"",IF(SUMPRODUCT(IFERROR((ABS(Reconciliation!$C$4:$C$1003-$C617)&lt;0.005)*(ABS(Reconciliation!$B$4:$B$1003-$A617)&lt;=Reconciliation!$J$1),0))&gt;0,"Matched to payout","NO MATCHING PAYOUT"))</f>
        <v/>
      </c>
    </row>
    <row r="618">
      <c r="A618" s="7" t="n"/>
      <c r="C618" s="8" t="n"/>
      <c r="D618">
        <f>IF(OR($A618="",$C618=""),"",IF(SUMPRODUCT(IFERROR((ABS(Reconciliation!$C$4:$C$1003-$C618)&lt;0.005)*(ABS(Reconciliation!$B$4:$B$1003-$A618)&lt;=Reconciliation!$J$1),0))&gt;0,"Matched to payout","NO MATCHING PAYOUT"))</f>
        <v/>
      </c>
    </row>
    <row r="619">
      <c r="A619" s="7" t="n"/>
      <c r="C619" s="8" t="n"/>
      <c r="D619">
        <f>IF(OR($A619="",$C619=""),"",IF(SUMPRODUCT(IFERROR((ABS(Reconciliation!$C$4:$C$1003-$C619)&lt;0.005)*(ABS(Reconciliation!$B$4:$B$1003-$A619)&lt;=Reconciliation!$J$1),0))&gt;0,"Matched to payout","NO MATCHING PAYOUT"))</f>
        <v/>
      </c>
    </row>
    <row r="620">
      <c r="A620" s="7" t="n"/>
      <c r="C620" s="8" t="n"/>
      <c r="D620">
        <f>IF(OR($A620="",$C620=""),"",IF(SUMPRODUCT(IFERROR((ABS(Reconciliation!$C$4:$C$1003-$C620)&lt;0.005)*(ABS(Reconciliation!$B$4:$B$1003-$A620)&lt;=Reconciliation!$J$1),0))&gt;0,"Matched to payout","NO MATCHING PAYOUT"))</f>
        <v/>
      </c>
    </row>
    <row r="621">
      <c r="A621" s="7" t="n"/>
      <c r="C621" s="8" t="n"/>
      <c r="D621">
        <f>IF(OR($A621="",$C621=""),"",IF(SUMPRODUCT(IFERROR((ABS(Reconciliation!$C$4:$C$1003-$C621)&lt;0.005)*(ABS(Reconciliation!$B$4:$B$1003-$A621)&lt;=Reconciliation!$J$1),0))&gt;0,"Matched to payout","NO MATCHING PAYOUT"))</f>
        <v/>
      </c>
    </row>
    <row r="622">
      <c r="A622" s="7" t="n"/>
      <c r="C622" s="8" t="n"/>
      <c r="D622">
        <f>IF(OR($A622="",$C622=""),"",IF(SUMPRODUCT(IFERROR((ABS(Reconciliation!$C$4:$C$1003-$C622)&lt;0.005)*(ABS(Reconciliation!$B$4:$B$1003-$A622)&lt;=Reconciliation!$J$1),0))&gt;0,"Matched to payout","NO MATCHING PAYOUT"))</f>
        <v/>
      </c>
    </row>
    <row r="623">
      <c r="A623" s="7" t="n"/>
      <c r="C623" s="8" t="n"/>
      <c r="D623">
        <f>IF(OR($A623="",$C623=""),"",IF(SUMPRODUCT(IFERROR((ABS(Reconciliation!$C$4:$C$1003-$C623)&lt;0.005)*(ABS(Reconciliation!$B$4:$B$1003-$A623)&lt;=Reconciliation!$J$1),0))&gt;0,"Matched to payout","NO MATCHING PAYOUT"))</f>
        <v/>
      </c>
    </row>
    <row r="624">
      <c r="A624" s="7" t="n"/>
      <c r="C624" s="8" t="n"/>
      <c r="D624">
        <f>IF(OR($A624="",$C624=""),"",IF(SUMPRODUCT(IFERROR((ABS(Reconciliation!$C$4:$C$1003-$C624)&lt;0.005)*(ABS(Reconciliation!$B$4:$B$1003-$A624)&lt;=Reconciliation!$J$1),0))&gt;0,"Matched to payout","NO MATCHING PAYOUT"))</f>
        <v/>
      </c>
    </row>
    <row r="625">
      <c r="A625" s="7" t="n"/>
      <c r="C625" s="8" t="n"/>
      <c r="D625">
        <f>IF(OR($A625="",$C625=""),"",IF(SUMPRODUCT(IFERROR((ABS(Reconciliation!$C$4:$C$1003-$C625)&lt;0.005)*(ABS(Reconciliation!$B$4:$B$1003-$A625)&lt;=Reconciliation!$J$1),0))&gt;0,"Matched to payout","NO MATCHING PAYOUT"))</f>
        <v/>
      </c>
    </row>
    <row r="626">
      <c r="A626" s="7" t="n"/>
      <c r="C626" s="8" t="n"/>
      <c r="D626">
        <f>IF(OR($A626="",$C626=""),"",IF(SUMPRODUCT(IFERROR((ABS(Reconciliation!$C$4:$C$1003-$C626)&lt;0.005)*(ABS(Reconciliation!$B$4:$B$1003-$A626)&lt;=Reconciliation!$J$1),0))&gt;0,"Matched to payout","NO MATCHING PAYOUT"))</f>
        <v/>
      </c>
    </row>
    <row r="627">
      <c r="A627" s="7" t="n"/>
      <c r="C627" s="8" t="n"/>
      <c r="D627">
        <f>IF(OR($A627="",$C627=""),"",IF(SUMPRODUCT(IFERROR((ABS(Reconciliation!$C$4:$C$1003-$C627)&lt;0.005)*(ABS(Reconciliation!$B$4:$B$1003-$A627)&lt;=Reconciliation!$J$1),0))&gt;0,"Matched to payout","NO MATCHING PAYOUT"))</f>
        <v/>
      </c>
    </row>
    <row r="628">
      <c r="A628" s="7" t="n"/>
      <c r="C628" s="8" t="n"/>
      <c r="D628">
        <f>IF(OR($A628="",$C628=""),"",IF(SUMPRODUCT(IFERROR((ABS(Reconciliation!$C$4:$C$1003-$C628)&lt;0.005)*(ABS(Reconciliation!$B$4:$B$1003-$A628)&lt;=Reconciliation!$J$1),0))&gt;0,"Matched to payout","NO MATCHING PAYOUT"))</f>
        <v/>
      </c>
    </row>
    <row r="629">
      <c r="A629" s="7" t="n"/>
      <c r="C629" s="8" t="n"/>
      <c r="D629">
        <f>IF(OR($A629="",$C629=""),"",IF(SUMPRODUCT(IFERROR((ABS(Reconciliation!$C$4:$C$1003-$C629)&lt;0.005)*(ABS(Reconciliation!$B$4:$B$1003-$A629)&lt;=Reconciliation!$J$1),0))&gt;0,"Matched to payout","NO MATCHING PAYOUT"))</f>
        <v/>
      </c>
    </row>
    <row r="630">
      <c r="A630" s="7" t="n"/>
      <c r="C630" s="8" t="n"/>
      <c r="D630">
        <f>IF(OR($A630="",$C630=""),"",IF(SUMPRODUCT(IFERROR((ABS(Reconciliation!$C$4:$C$1003-$C630)&lt;0.005)*(ABS(Reconciliation!$B$4:$B$1003-$A630)&lt;=Reconciliation!$J$1),0))&gt;0,"Matched to payout","NO MATCHING PAYOUT"))</f>
        <v/>
      </c>
    </row>
    <row r="631">
      <c r="A631" s="7" t="n"/>
      <c r="C631" s="8" t="n"/>
      <c r="D631">
        <f>IF(OR($A631="",$C631=""),"",IF(SUMPRODUCT(IFERROR((ABS(Reconciliation!$C$4:$C$1003-$C631)&lt;0.005)*(ABS(Reconciliation!$B$4:$B$1003-$A631)&lt;=Reconciliation!$J$1),0))&gt;0,"Matched to payout","NO MATCHING PAYOUT"))</f>
        <v/>
      </c>
    </row>
    <row r="632">
      <c r="A632" s="7" t="n"/>
      <c r="C632" s="8" t="n"/>
      <c r="D632">
        <f>IF(OR($A632="",$C632=""),"",IF(SUMPRODUCT(IFERROR((ABS(Reconciliation!$C$4:$C$1003-$C632)&lt;0.005)*(ABS(Reconciliation!$B$4:$B$1003-$A632)&lt;=Reconciliation!$J$1),0))&gt;0,"Matched to payout","NO MATCHING PAYOUT"))</f>
        <v/>
      </c>
    </row>
    <row r="633">
      <c r="A633" s="7" t="n"/>
      <c r="C633" s="8" t="n"/>
      <c r="D633">
        <f>IF(OR($A633="",$C633=""),"",IF(SUMPRODUCT(IFERROR((ABS(Reconciliation!$C$4:$C$1003-$C633)&lt;0.005)*(ABS(Reconciliation!$B$4:$B$1003-$A633)&lt;=Reconciliation!$J$1),0))&gt;0,"Matched to payout","NO MATCHING PAYOUT"))</f>
        <v/>
      </c>
    </row>
    <row r="634">
      <c r="A634" s="7" t="n"/>
      <c r="C634" s="8" t="n"/>
      <c r="D634">
        <f>IF(OR($A634="",$C634=""),"",IF(SUMPRODUCT(IFERROR((ABS(Reconciliation!$C$4:$C$1003-$C634)&lt;0.005)*(ABS(Reconciliation!$B$4:$B$1003-$A634)&lt;=Reconciliation!$J$1),0))&gt;0,"Matched to payout","NO MATCHING PAYOUT"))</f>
        <v/>
      </c>
    </row>
    <row r="635">
      <c r="A635" s="7" t="n"/>
      <c r="C635" s="8" t="n"/>
      <c r="D635">
        <f>IF(OR($A635="",$C635=""),"",IF(SUMPRODUCT(IFERROR((ABS(Reconciliation!$C$4:$C$1003-$C635)&lt;0.005)*(ABS(Reconciliation!$B$4:$B$1003-$A635)&lt;=Reconciliation!$J$1),0))&gt;0,"Matched to payout","NO MATCHING PAYOUT"))</f>
        <v/>
      </c>
    </row>
    <row r="636">
      <c r="A636" s="7" t="n"/>
      <c r="C636" s="8" t="n"/>
      <c r="D636">
        <f>IF(OR($A636="",$C636=""),"",IF(SUMPRODUCT(IFERROR((ABS(Reconciliation!$C$4:$C$1003-$C636)&lt;0.005)*(ABS(Reconciliation!$B$4:$B$1003-$A636)&lt;=Reconciliation!$J$1),0))&gt;0,"Matched to payout","NO MATCHING PAYOUT"))</f>
        <v/>
      </c>
    </row>
    <row r="637">
      <c r="A637" s="7" t="n"/>
      <c r="C637" s="8" t="n"/>
      <c r="D637">
        <f>IF(OR($A637="",$C637=""),"",IF(SUMPRODUCT(IFERROR((ABS(Reconciliation!$C$4:$C$1003-$C637)&lt;0.005)*(ABS(Reconciliation!$B$4:$B$1003-$A637)&lt;=Reconciliation!$J$1),0))&gt;0,"Matched to payout","NO MATCHING PAYOUT"))</f>
        <v/>
      </c>
    </row>
    <row r="638">
      <c r="A638" s="7" t="n"/>
      <c r="C638" s="8" t="n"/>
      <c r="D638">
        <f>IF(OR($A638="",$C638=""),"",IF(SUMPRODUCT(IFERROR((ABS(Reconciliation!$C$4:$C$1003-$C638)&lt;0.005)*(ABS(Reconciliation!$B$4:$B$1003-$A638)&lt;=Reconciliation!$J$1),0))&gt;0,"Matched to payout","NO MATCHING PAYOUT"))</f>
        <v/>
      </c>
    </row>
    <row r="639">
      <c r="A639" s="7" t="n"/>
      <c r="C639" s="8" t="n"/>
      <c r="D639">
        <f>IF(OR($A639="",$C639=""),"",IF(SUMPRODUCT(IFERROR((ABS(Reconciliation!$C$4:$C$1003-$C639)&lt;0.005)*(ABS(Reconciliation!$B$4:$B$1003-$A639)&lt;=Reconciliation!$J$1),0))&gt;0,"Matched to payout","NO MATCHING PAYOUT"))</f>
        <v/>
      </c>
    </row>
    <row r="640">
      <c r="A640" s="7" t="n"/>
      <c r="C640" s="8" t="n"/>
      <c r="D640">
        <f>IF(OR($A640="",$C640=""),"",IF(SUMPRODUCT(IFERROR((ABS(Reconciliation!$C$4:$C$1003-$C640)&lt;0.005)*(ABS(Reconciliation!$B$4:$B$1003-$A640)&lt;=Reconciliation!$J$1),0))&gt;0,"Matched to payout","NO MATCHING PAYOUT"))</f>
        <v/>
      </c>
    </row>
    <row r="641">
      <c r="A641" s="7" t="n"/>
      <c r="C641" s="8" t="n"/>
      <c r="D641">
        <f>IF(OR($A641="",$C641=""),"",IF(SUMPRODUCT(IFERROR((ABS(Reconciliation!$C$4:$C$1003-$C641)&lt;0.005)*(ABS(Reconciliation!$B$4:$B$1003-$A641)&lt;=Reconciliation!$J$1),0))&gt;0,"Matched to payout","NO MATCHING PAYOUT"))</f>
        <v/>
      </c>
    </row>
    <row r="642">
      <c r="A642" s="7" t="n"/>
      <c r="C642" s="8" t="n"/>
      <c r="D642">
        <f>IF(OR($A642="",$C642=""),"",IF(SUMPRODUCT(IFERROR((ABS(Reconciliation!$C$4:$C$1003-$C642)&lt;0.005)*(ABS(Reconciliation!$B$4:$B$1003-$A642)&lt;=Reconciliation!$J$1),0))&gt;0,"Matched to payout","NO MATCHING PAYOUT"))</f>
        <v/>
      </c>
    </row>
    <row r="643">
      <c r="A643" s="7" t="n"/>
      <c r="C643" s="8" t="n"/>
      <c r="D643">
        <f>IF(OR($A643="",$C643=""),"",IF(SUMPRODUCT(IFERROR((ABS(Reconciliation!$C$4:$C$1003-$C643)&lt;0.005)*(ABS(Reconciliation!$B$4:$B$1003-$A643)&lt;=Reconciliation!$J$1),0))&gt;0,"Matched to payout","NO MATCHING PAYOUT"))</f>
        <v/>
      </c>
    </row>
    <row r="644">
      <c r="A644" s="7" t="n"/>
      <c r="C644" s="8" t="n"/>
      <c r="D644">
        <f>IF(OR($A644="",$C644=""),"",IF(SUMPRODUCT(IFERROR((ABS(Reconciliation!$C$4:$C$1003-$C644)&lt;0.005)*(ABS(Reconciliation!$B$4:$B$1003-$A644)&lt;=Reconciliation!$J$1),0))&gt;0,"Matched to payout","NO MATCHING PAYOUT"))</f>
        <v/>
      </c>
    </row>
    <row r="645">
      <c r="A645" s="7" t="n"/>
      <c r="C645" s="8" t="n"/>
      <c r="D645">
        <f>IF(OR($A645="",$C645=""),"",IF(SUMPRODUCT(IFERROR((ABS(Reconciliation!$C$4:$C$1003-$C645)&lt;0.005)*(ABS(Reconciliation!$B$4:$B$1003-$A645)&lt;=Reconciliation!$J$1),0))&gt;0,"Matched to payout","NO MATCHING PAYOUT"))</f>
        <v/>
      </c>
    </row>
    <row r="646">
      <c r="A646" s="7" t="n"/>
      <c r="C646" s="8" t="n"/>
      <c r="D646">
        <f>IF(OR($A646="",$C646=""),"",IF(SUMPRODUCT(IFERROR((ABS(Reconciliation!$C$4:$C$1003-$C646)&lt;0.005)*(ABS(Reconciliation!$B$4:$B$1003-$A646)&lt;=Reconciliation!$J$1),0))&gt;0,"Matched to payout","NO MATCHING PAYOUT"))</f>
        <v/>
      </c>
    </row>
    <row r="647">
      <c r="A647" s="7" t="n"/>
      <c r="C647" s="8" t="n"/>
      <c r="D647">
        <f>IF(OR($A647="",$C647=""),"",IF(SUMPRODUCT(IFERROR((ABS(Reconciliation!$C$4:$C$1003-$C647)&lt;0.005)*(ABS(Reconciliation!$B$4:$B$1003-$A647)&lt;=Reconciliation!$J$1),0))&gt;0,"Matched to payout","NO MATCHING PAYOUT"))</f>
        <v/>
      </c>
    </row>
    <row r="648">
      <c r="A648" s="7" t="n"/>
      <c r="C648" s="8" t="n"/>
      <c r="D648">
        <f>IF(OR($A648="",$C648=""),"",IF(SUMPRODUCT(IFERROR((ABS(Reconciliation!$C$4:$C$1003-$C648)&lt;0.005)*(ABS(Reconciliation!$B$4:$B$1003-$A648)&lt;=Reconciliation!$J$1),0))&gt;0,"Matched to payout","NO MATCHING PAYOUT"))</f>
        <v/>
      </c>
    </row>
    <row r="649">
      <c r="A649" s="7" t="n"/>
      <c r="C649" s="8" t="n"/>
      <c r="D649">
        <f>IF(OR($A649="",$C649=""),"",IF(SUMPRODUCT(IFERROR((ABS(Reconciliation!$C$4:$C$1003-$C649)&lt;0.005)*(ABS(Reconciliation!$B$4:$B$1003-$A649)&lt;=Reconciliation!$J$1),0))&gt;0,"Matched to payout","NO MATCHING PAYOUT"))</f>
        <v/>
      </c>
    </row>
    <row r="650">
      <c r="A650" s="7" t="n"/>
      <c r="C650" s="8" t="n"/>
      <c r="D650">
        <f>IF(OR($A650="",$C650=""),"",IF(SUMPRODUCT(IFERROR((ABS(Reconciliation!$C$4:$C$1003-$C650)&lt;0.005)*(ABS(Reconciliation!$B$4:$B$1003-$A650)&lt;=Reconciliation!$J$1),0))&gt;0,"Matched to payout","NO MATCHING PAYOUT"))</f>
        <v/>
      </c>
    </row>
    <row r="651">
      <c r="A651" s="7" t="n"/>
      <c r="C651" s="8" t="n"/>
      <c r="D651">
        <f>IF(OR($A651="",$C651=""),"",IF(SUMPRODUCT(IFERROR((ABS(Reconciliation!$C$4:$C$1003-$C651)&lt;0.005)*(ABS(Reconciliation!$B$4:$B$1003-$A651)&lt;=Reconciliation!$J$1),0))&gt;0,"Matched to payout","NO MATCHING PAYOUT"))</f>
        <v/>
      </c>
    </row>
    <row r="652">
      <c r="A652" s="7" t="n"/>
      <c r="C652" s="8" t="n"/>
      <c r="D652">
        <f>IF(OR($A652="",$C652=""),"",IF(SUMPRODUCT(IFERROR((ABS(Reconciliation!$C$4:$C$1003-$C652)&lt;0.005)*(ABS(Reconciliation!$B$4:$B$1003-$A652)&lt;=Reconciliation!$J$1),0))&gt;0,"Matched to payout","NO MATCHING PAYOUT"))</f>
        <v/>
      </c>
    </row>
    <row r="653">
      <c r="A653" s="7" t="n"/>
      <c r="C653" s="8" t="n"/>
      <c r="D653">
        <f>IF(OR($A653="",$C653=""),"",IF(SUMPRODUCT(IFERROR((ABS(Reconciliation!$C$4:$C$1003-$C653)&lt;0.005)*(ABS(Reconciliation!$B$4:$B$1003-$A653)&lt;=Reconciliation!$J$1),0))&gt;0,"Matched to payout","NO MATCHING PAYOUT"))</f>
        <v/>
      </c>
    </row>
    <row r="654">
      <c r="A654" s="7" t="n"/>
      <c r="C654" s="8" t="n"/>
      <c r="D654">
        <f>IF(OR($A654="",$C654=""),"",IF(SUMPRODUCT(IFERROR((ABS(Reconciliation!$C$4:$C$1003-$C654)&lt;0.005)*(ABS(Reconciliation!$B$4:$B$1003-$A654)&lt;=Reconciliation!$J$1),0))&gt;0,"Matched to payout","NO MATCHING PAYOUT"))</f>
        <v/>
      </c>
    </row>
    <row r="655">
      <c r="A655" s="7" t="n"/>
      <c r="C655" s="8" t="n"/>
      <c r="D655">
        <f>IF(OR($A655="",$C655=""),"",IF(SUMPRODUCT(IFERROR((ABS(Reconciliation!$C$4:$C$1003-$C655)&lt;0.005)*(ABS(Reconciliation!$B$4:$B$1003-$A655)&lt;=Reconciliation!$J$1),0))&gt;0,"Matched to payout","NO MATCHING PAYOUT"))</f>
        <v/>
      </c>
    </row>
    <row r="656">
      <c r="A656" s="7" t="n"/>
      <c r="C656" s="8" t="n"/>
      <c r="D656">
        <f>IF(OR($A656="",$C656=""),"",IF(SUMPRODUCT(IFERROR((ABS(Reconciliation!$C$4:$C$1003-$C656)&lt;0.005)*(ABS(Reconciliation!$B$4:$B$1003-$A656)&lt;=Reconciliation!$J$1),0))&gt;0,"Matched to payout","NO MATCHING PAYOUT"))</f>
        <v/>
      </c>
    </row>
    <row r="657">
      <c r="A657" s="7" t="n"/>
      <c r="C657" s="8" t="n"/>
      <c r="D657">
        <f>IF(OR($A657="",$C657=""),"",IF(SUMPRODUCT(IFERROR((ABS(Reconciliation!$C$4:$C$1003-$C657)&lt;0.005)*(ABS(Reconciliation!$B$4:$B$1003-$A657)&lt;=Reconciliation!$J$1),0))&gt;0,"Matched to payout","NO MATCHING PAYOUT"))</f>
        <v/>
      </c>
    </row>
    <row r="658">
      <c r="A658" s="7" t="n"/>
      <c r="C658" s="8" t="n"/>
      <c r="D658">
        <f>IF(OR($A658="",$C658=""),"",IF(SUMPRODUCT(IFERROR((ABS(Reconciliation!$C$4:$C$1003-$C658)&lt;0.005)*(ABS(Reconciliation!$B$4:$B$1003-$A658)&lt;=Reconciliation!$J$1),0))&gt;0,"Matched to payout","NO MATCHING PAYOUT"))</f>
        <v/>
      </c>
    </row>
    <row r="659">
      <c r="A659" s="7" t="n"/>
      <c r="C659" s="8" t="n"/>
      <c r="D659">
        <f>IF(OR($A659="",$C659=""),"",IF(SUMPRODUCT(IFERROR((ABS(Reconciliation!$C$4:$C$1003-$C659)&lt;0.005)*(ABS(Reconciliation!$B$4:$B$1003-$A659)&lt;=Reconciliation!$J$1),0))&gt;0,"Matched to payout","NO MATCHING PAYOUT"))</f>
        <v/>
      </c>
    </row>
    <row r="660">
      <c r="A660" s="7" t="n"/>
      <c r="C660" s="8" t="n"/>
      <c r="D660">
        <f>IF(OR($A660="",$C660=""),"",IF(SUMPRODUCT(IFERROR((ABS(Reconciliation!$C$4:$C$1003-$C660)&lt;0.005)*(ABS(Reconciliation!$B$4:$B$1003-$A660)&lt;=Reconciliation!$J$1),0))&gt;0,"Matched to payout","NO MATCHING PAYOUT"))</f>
        <v/>
      </c>
    </row>
    <row r="661">
      <c r="A661" s="7" t="n"/>
      <c r="C661" s="8" t="n"/>
      <c r="D661">
        <f>IF(OR($A661="",$C661=""),"",IF(SUMPRODUCT(IFERROR((ABS(Reconciliation!$C$4:$C$1003-$C661)&lt;0.005)*(ABS(Reconciliation!$B$4:$B$1003-$A661)&lt;=Reconciliation!$J$1),0))&gt;0,"Matched to payout","NO MATCHING PAYOUT"))</f>
        <v/>
      </c>
    </row>
    <row r="662">
      <c r="A662" s="7" t="n"/>
      <c r="C662" s="8" t="n"/>
      <c r="D662">
        <f>IF(OR($A662="",$C662=""),"",IF(SUMPRODUCT(IFERROR((ABS(Reconciliation!$C$4:$C$1003-$C662)&lt;0.005)*(ABS(Reconciliation!$B$4:$B$1003-$A662)&lt;=Reconciliation!$J$1),0))&gt;0,"Matched to payout","NO MATCHING PAYOUT"))</f>
        <v/>
      </c>
    </row>
    <row r="663">
      <c r="A663" s="7" t="n"/>
      <c r="C663" s="8" t="n"/>
      <c r="D663">
        <f>IF(OR($A663="",$C663=""),"",IF(SUMPRODUCT(IFERROR((ABS(Reconciliation!$C$4:$C$1003-$C663)&lt;0.005)*(ABS(Reconciliation!$B$4:$B$1003-$A663)&lt;=Reconciliation!$J$1),0))&gt;0,"Matched to payout","NO MATCHING PAYOUT"))</f>
        <v/>
      </c>
    </row>
    <row r="664">
      <c r="A664" s="7" t="n"/>
      <c r="C664" s="8" t="n"/>
      <c r="D664">
        <f>IF(OR($A664="",$C664=""),"",IF(SUMPRODUCT(IFERROR((ABS(Reconciliation!$C$4:$C$1003-$C664)&lt;0.005)*(ABS(Reconciliation!$B$4:$B$1003-$A664)&lt;=Reconciliation!$J$1),0))&gt;0,"Matched to payout","NO MATCHING PAYOUT"))</f>
        <v/>
      </c>
    </row>
    <row r="665">
      <c r="A665" s="7" t="n"/>
      <c r="C665" s="8" t="n"/>
      <c r="D665">
        <f>IF(OR($A665="",$C665=""),"",IF(SUMPRODUCT(IFERROR((ABS(Reconciliation!$C$4:$C$1003-$C665)&lt;0.005)*(ABS(Reconciliation!$B$4:$B$1003-$A665)&lt;=Reconciliation!$J$1),0))&gt;0,"Matched to payout","NO MATCHING PAYOUT"))</f>
        <v/>
      </c>
    </row>
    <row r="666">
      <c r="A666" s="7" t="n"/>
      <c r="C666" s="8" t="n"/>
      <c r="D666">
        <f>IF(OR($A666="",$C666=""),"",IF(SUMPRODUCT(IFERROR((ABS(Reconciliation!$C$4:$C$1003-$C666)&lt;0.005)*(ABS(Reconciliation!$B$4:$B$1003-$A666)&lt;=Reconciliation!$J$1),0))&gt;0,"Matched to payout","NO MATCHING PAYOUT"))</f>
        <v/>
      </c>
    </row>
    <row r="667">
      <c r="A667" s="7" t="n"/>
      <c r="C667" s="8" t="n"/>
      <c r="D667">
        <f>IF(OR($A667="",$C667=""),"",IF(SUMPRODUCT(IFERROR((ABS(Reconciliation!$C$4:$C$1003-$C667)&lt;0.005)*(ABS(Reconciliation!$B$4:$B$1003-$A667)&lt;=Reconciliation!$J$1),0))&gt;0,"Matched to payout","NO MATCHING PAYOUT"))</f>
        <v/>
      </c>
    </row>
    <row r="668">
      <c r="A668" s="7" t="n"/>
      <c r="C668" s="8" t="n"/>
      <c r="D668">
        <f>IF(OR($A668="",$C668=""),"",IF(SUMPRODUCT(IFERROR((ABS(Reconciliation!$C$4:$C$1003-$C668)&lt;0.005)*(ABS(Reconciliation!$B$4:$B$1003-$A668)&lt;=Reconciliation!$J$1),0))&gt;0,"Matched to payout","NO MATCHING PAYOUT"))</f>
        <v/>
      </c>
    </row>
    <row r="669">
      <c r="A669" s="7" t="n"/>
      <c r="C669" s="8" t="n"/>
      <c r="D669">
        <f>IF(OR($A669="",$C669=""),"",IF(SUMPRODUCT(IFERROR((ABS(Reconciliation!$C$4:$C$1003-$C669)&lt;0.005)*(ABS(Reconciliation!$B$4:$B$1003-$A669)&lt;=Reconciliation!$J$1),0))&gt;0,"Matched to payout","NO MATCHING PAYOUT"))</f>
        <v/>
      </c>
    </row>
    <row r="670">
      <c r="A670" s="7" t="n"/>
      <c r="C670" s="8" t="n"/>
      <c r="D670">
        <f>IF(OR($A670="",$C670=""),"",IF(SUMPRODUCT(IFERROR((ABS(Reconciliation!$C$4:$C$1003-$C670)&lt;0.005)*(ABS(Reconciliation!$B$4:$B$1003-$A670)&lt;=Reconciliation!$J$1),0))&gt;0,"Matched to payout","NO MATCHING PAYOUT"))</f>
        <v/>
      </c>
    </row>
    <row r="671">
      <c r="A671" s="7" t="n"/>
      <c r="C671" s="8" t="n"/>
      <c r="D671">
        <f>IF(OR($A671="",$C671=""),"",IF(SUMPRODUCT(IFERROR((ABS(Reconciliation!$C$4:$C$1003-$C671)&lt;0.005)*(ABS(Reconciliation!$B$4:$B$1003-$A671)&lt;=Reconciliation!$J$1),0))&gt;0,"Matched to payout","NO MATCHING PAYOUT"))</f>
        <v/>
      </c>
    </row>
    <row r="672">
      <c r="A672" s="7" t="n"/>
      <c r="C672" s="8" t="n"/>
      <c r="D672">
        <f>IF(OR($A672="",$C672=""),"",IF(SUMPRODUCT(IFERROR((ABS(Reconciliation!$C$4:$C$1003-$C672)&lt;0.005)*(ABS(Reconciliation!$B$4:$B$1003-$A672)&lt;=Reconciliation!$J$1),0))&gt;0,"Matched to payout","NO MATCHING PAYOUT"))</f>
        <v/>
      </c>
    </row>
    <row r="673">
      <c r="A673" s="7" t="n"/>
      <c r="C673" s="8" t="n"/>
      <c r="D673">
        <f>IF(OR($A673="",$C673=""),"",IF(SUMPRODUCT(IFERROR((ABS(Reconciliation!$C$4:$C$1003-$C673)&lt;0.005)*(ABS(Reconciliation!$B$4:$B$1003-$A673)&lt;=Reconciliation!$J$1),0))&gt;0,"Matched to payout","NO MATCHING PAYOUT"))</f>
        <v/>
      </c>
    </row>
    <row r="674">
      <c r="A674" s="7" t="n"/>
      <c r="C674" s="8" t="n"/>
      <c r="D674">
        <f>IF(OR($A674="",$C674=""),"",IF(SUMPRODUCT(IFERROR((ABS(Reconciliation!$C$4:$C$1003-$C674)&lt;0.005)*(ABS(Reconciliation!$B$4:$B$1003-$A674)&lt;=Reconciliation!$J$1),0))&gt;0,"Matched to payout","NO MATCHING PAYOUT"))</f>
        <v/>
      </c>
    </row>
    <row r="675">
      <c r="A675" s="7" t="n"/>
      <c r="C675" s="8" t="n"/>
      <c r="D675">
        <f>IF(OR($A675="",$C675=""),"",IF(SUMPRODUCT(IFERROR((ABS(Reconciliation!$C$4:$C$1003-$C675)&lt;0.005)*(ABS(Reconciliation!$B$4:$B$1003-$A675)&lt;=Reconciliation!$J$1),0))&gt;0,"Matched to payout","NO MATCHING PAYOUT"))</f>
        <v/>
      </c>
    </row>
    <row r="676">
      <c r="A676" s="7" t="n"/>
      <c r="C676" s="8" t="n"/>
      <c r="D676">
        <f>IF(OR($A676="",$C676=""),"",IF(SUMPRODUCT(IFERROR((ABS(Reconciliation!$C$4:$C$1003-$C676)&lt;0.005)*(ABS(Reconciliation!$B$4:$B$1003-$A676)&lt;=Reconciliation!$J$1),0))&gt;0,"Matched to payout","NO MATCHING PAYOUT"))</f>
        <v/>
      </c>
    </row>
    <row r="677">
      <c r="A677" s="7" t="n"/>
      <c r="C677" s="8" t="n"/>
      <c r="D677">
        <f>IF(OR($A677="",$C677=""),"",IF(SUMPRODUCT(IFERROR((ABS(Reconciliation!$C$4:$C$1003-$C677)&lt;0.005)*(ABS(Reconciliation!$B$4:$B$1003-$A677)&lt;=Reconciliation!$J$1),0))&gt;0,"Matched to payout","NO MATCHING PAYOUT"))</f>
        <v/>
      </c>
    </row>
    <row r="678">
      <c r="A678" s="7" t="n"/>
      <c r="C678" s="8" t="n"/>
      <c r="D678">
        <f>IF(OR($A678="",$C678=""),"",IF(SUMPRODUCT(IFERROR((ABS(Reconciliation!$C$4:$C$1003-$C678)&lt;0.005)*(ABS(Reconciliation!$B$4:$B$1003-$A678)&lt;=Reconciliation!$J$1),0))&gt;0,"Matched to payout","NO MATCHING PAYOUT"))</f>
        <v/>
      </c>
    </row>
    <row r="679">
      <c r="A679" s="7" t="n"/>
      <c r="C679" s="8" t="n"/>
      <c r="D679">
        <f>IF(OR($A679="",$C679=""),"",IF(SUMPRODUCT(IFERROR((ABS(Reconciliation!$C$4:$C$1003-$C679)&lt;0.005)*(ABS(Reconciliation!$B$4:$B$1003-$A679)&lt;=Reconciliation!$J$1),0))&gt;0,"Matched to payout","NO MATCHING PAYOUT"))</f>
        <v/>
      </c>
    </row>
    <row r="680">
      <c r="A680" s="7" t="n"/>
      <c r="C680" s="8" t="n"/>
      <c r="D680">
        <f>IF(OR($A680="",$C680=""),"",IF(SUMPRODUCT(IFERROR((ABS(Reconciliation!$C$4:$C$1003-$C680)&lt;0.005)*(ABS(Reconciliation!$B$4:$B$1003-$A680)&lt;=Reconciliation!$J$1),0))&gt;0,"Matched to payout","NO MATCHING PAYOUT"))</f>
        <v/>
      </c>
    </row>
    <row r="681">
      <c r="A681" s="7" t="n"/>
      <c r="C681" s="8" t="n"/>
      <c r="D681">
        <f>IF(OR($A681="",$C681=""),"",IF(SUMPRODUCT(IFERROR((ABS(Reconciliation!$C$4:$C$1003-$C681)&lt;0.005)*(ABS(Reconciliation!$B$4:$B$1003-$A681)&lt;=Reconciliation!$J$1),0))&gt;0,"Matched to payout","NO MATCHING PAYOUT"))</f>
        <v/>
      </c>
    </row>
    <row r="682">
      <c r="A682" s="7" t="n"/>
      <c r="C682" s="8" t="n"/>
      <c r="D682">
        <f>IF(OR($A682="",$C682=""),"",IF(SUMPRODUCT(IFERROR((ABS(Reconciliation!$C$4:$C$1003-$C682)&lt;0.005)*(ABS(Reconciliation!$B$4:$B$1003-$A682)&lt;=Reconciliation!$J$1),0))&gt;0,"Matched to payout","NO MATCHING PAYOUT"))</f>
        <v/>
      </c>
    </row>
    <row r="683">
      <c r="A683" s="7" t="n"/>
      <c r="C683" s="8" t="n"/>
      <c r="D683">
        <f>IF(OR($A683="",$C683=""),"",IF(SUMPRODUCT(IFERROR((ABS(Reconciliation!$C$4:$C$1003-$C683)&lt;0.005)*(ABS(Reconciliation!$B$4:$B$1003-$A683)&lt;=Reconciliation!$J$1),0))&gt;0,"Matched to payout","NO MATCHING PAYOUT"))</f>
        <v/>
      </c>
    </row>
    <row r="684">
      <c r="A684" s="7" t="n"/>
      <c r="C684" s="8" t="n"/>
      <c r="D684">
        <f>IF(OR($A684="",$C684=""),"",IF(SUMPRODUCT(IFERROR((ABS(Reconciliation!$C$4:$C$1003-$C684)&lt;0.005)*(ABS(Reconciliation!$B$4:$B$1003-$A684)&lt;=Reconciliation!$J$1),0))&gt;0,"Matched to payout","NO MATCHING PAYOUT"))</f>
        <v/>
      </c>
    </row>
    <row r="685">
      <c r="A685" s="7" t="n"/>
      <c r="C685" s="8" t="n"/>
      <c r="D685">
        <f>IF(OR($A685="",$C685=""),"",IF(SUMPRODUCT(IFERROR((ABS(Reconciliation!$C$4:$C$1003-$C685)&lt;0.005)*(ABS(Reconciliation!$B$4:$B$1003-$A685)&lt;=Reconciliation!$J$1),0))&gt;0,"Matched to payout","NO MATCHING PAYOUT"))</f>
        <v/>
      </c>
    </row>
    <row r="686">
      <c r="A686" s="7" t="n"/>
      <c r="C686" s="8" t="n"/>
      <c r="D686">
        <f>IF(OR($A686="",$C686=""),"",IF(SUMPRODUCT(IFERROR((ABS(Reconciliation!$C$4:$C$1003-$C686)&lt;0.005)*(ABS(Reconciliation!$B$4:$B$1003-$A686)&lt;=Reconciliation!$J$1),0))&gt;0,"Matched to payout","NO MATCHING PAYOUT"))</f>
        <v/>
      </c>
    </row>
    <row r="687">
      <c r="A687" s="7" t="n"/>
      <c r="C687" s="8" t="n"/>
      <c r="D687">
        <f>IF(OR($A687="",$C687=""),"",IF(SUMPRODUCT(IFERROR((ABS(Reconciliation!$C$4:$C$1003-$C687)&lt;0.005)*(ABS(Reconciliation!$B$4:$B$1003-$A687)&lt;=Reconciliation!$J$1),0))&gt;0,"Matched to payout","NO MATCHING PAYOUT"))</f>
        <v/>
      </c>
    </row>
    <row r="688">
      <c r="A688" s="7" t="n"/>
      <c r="C688" s="8" t="n"/>
      <c r="D688">
        <f>IF(OR($A688="",$C688=""),"",IF(SUMPRODUCT(IFERROR((ABS(Reconciliation!$C$4:$C$1003-$C688)&lt;0.005)*(ABS(Reconciliation!$B$4:$B$1003-$A688)&lt;=Reconciliation!$J$1),0))&gt;0,"Matched to payout","NO MATCHING PAYOUT"))</f>
        <v/>
      </c>
    </row>
    <row r="689">
      <c r="A689" s="7" t="n"/>
      <c r="C689" s="8" t="n"/>
      <c r="D689">
        <f>IF(OR($A689="",$C689=""),"",IF(SUMPRODUCT(IFERROR((ABS(Reconciliation!$C$4:$C$1003-$C689)&lt;0.005)*(ABS(Reconciliation!$B$4:$B$1003-$A689)&lt;=Reconciliation!$J$1),0))&gt;0,"Matched to payout","NO MATCHING PAYOUT"))</f>
        <v/>
      </c>
    </row>
    <row r="690">
      <c r="A690" s="7" t="n"/>
      <c r="C690" s="8" t="n"/>
      <c r="D690">
        <f>IF(OR($A690="",$C690=""),"",IF(SUMPRODUCT(IFERROR((ABS(Reconciliation!$C$4:$C$1003-$C690)&lt;0.005)*(ABS(Reconciliation!$B$4:$B$1003-$A690)&lt;=Reconciliation!$J$1),0))&gt;0,"Matched to payout","NO MATCHING PAYOUT"))</f>
        <v/>
      </c>
    </row>
    <row r="691">
      <c r="A691" s="7" t="n"/>
      <c r="C691" s="8" t="n"/>
      <c r="D691">
        <f>IF(OR($A691="",$C691=""),"",IF(SUMPRODUCT(IFERROR((ABS(Reconciliation!$C$4:$C$1003-$C691)&lt;0.005)*(ABS(Reconciliation!$B$4:$B$1003-$A691)&lt;=Reconciliation!$J$1),0))&gt;0,"Matched to payout","NO MATCHING PAYOUT"))</f>
        <v/>
      </c>
    </row>
    <row r="692">
      <c r="A692" s="7" t="n"/>
      <c r="C692" s="8" t="n"/>
      <c r="D692">
        <f>IF(OR($A692="",$C692=""),"",IF(SUMPRODUCT(IFERROR((ABS(Reconciliation!$C$4:$C$1003-$C692)&lt;0.005)*(ABS(Reconciliation!$B$4:$B$1003-$A692)&lt;=Reconciliation!$J$1),0))&gt;0,"Matched to payout","NO MATCHING PAYOUT"))</f>
        <v/>
      </c>
    </row>
    <row r="693">
      <c r="A693" s="7" t="n"/>
      <c r="C693" s="8" t="n"/>
      <c r="D693">
        <f>IF(OR($A693="",$C693=""),"",IF(SUMPRODUCT(IFERROR((ABS(Reconciliation!$C$4:$C$1003-$C693)&lt;0.005)*(ABS(Reconciliation!$B$4:$B$1003-$A693)&lt;=Reconciliation!$J$1),0))&gt;0,"Matched to payout","NO MATCHING PAYOUT"))</f>
        <v/>
      </c>
    </row>
    <row r="694">
      <c r="A694" s="7" t="n"/>
      <c r="C694" s="8" t="n"/>
      <c r="D694">
        <f>IF(OR($A694="",$C694=""),"",IF(SUMPRODUCT(IFERROR((ABS(Reconciliation!$C$4:$C$1003-$C694)&lt;0.005)*(ABS(Reconciliation!$B$4:$B$1003-$A694)&lt;=Reconciliation!$J$1),0))&gt;0,"Matched to payout","NO MATCHING PAYOUT"))</f>
        <v/>
      </c>
    </row>
    <row r="695">
      <c r="A695" s="7" t="n"/>
      <c r="C695" s="8" t="n"/>
      <c r="D695">
        <f>IF(OR($A695="",$C695=""),"",IF(SUMPRODUCT(IFERROR((ABS(Reconciliation!$C$4:$C$1003-$C695)&lt;0.005)*(ABS(Reconciliation!$B$4:$B$1003-$A695)&lt;=Reconciliation!$J$1),0))&gt;0,"Matched to payout","NO MATCHING PAYOUT"))</f>
        <v/>
      </c>
    </row>
    <row r="696">
      <c r="A696" s="7" t="n"/>
      <c r="C696" s="8" t="n"/>
      <c r="D696">
        <f>IF(OR($A696="",$C696=""),"",IF(SUMPRODUCT(IFERROR((ABS(Reconciliation!$C$4:$C$1003-$C696)&lt;0.005)*(ABS(Reconciliation!$B$4:$B$1003-$A696)&lt;=Reconciliation!$J$1),0))&gt;0,"Matched to payout","NO MATCHING PAYOUT"))</f>
        <v/>
      </c>
    </row>
    <row r="697">
      <c r="A697" s="7" t="n"/>
      <c r="C697" s="8" t="n"/>
      <c r="D697">
        <f>IF(OR($A697="",$C697=""),"",IF(SUMPRODUCT(IFERROR((ABS(Reconciliation!$C$4:$C$1003-$C697)&lt;0.005)*(ABS(Reconciliation!$B$4:$B$1003-$A697)&lt;=Reconciliation!$J$1),0))&gt;0,"Matched to payout","NO MATCHING PAYOUT"))</f>
        <v/>
      </c>
    </row>
    <row r="698">
      <c r="A698" s="7" t="n"/>
      <c r="C698" s="8" t="n"/>
      <c r="D698">
        <f>IF(OR($A698="",$C698=""),"",IF(SUMPRODUCT(IFERROR((ABS(Reconciliation!$C$4:$C$1003-$C698)&lt;0.005)*(ABS(Reconciliation!$B$4:$B$1003-$A698)&lt;=Reconciliation!$J$1),0))&gt;0,"Matched to payout","NO MATCHING PAYOUT"))</f>
        <v/>
      </c>
    </row>
    <row r="699">
      <c r="A699" s="7" t="n"/>
      <c r="C699" s="8" t="n"/>
      <c r="D699">
        <f>IF(OR($A699="",$C699=""),"",IF(SUMPRODUCT(IFERROR((ABS(Reconciliation!$C$4:$C$1003-$C699)&lt;0.005)*(ABS(Reconciliation!$B$4:$B$1003-$A699)&lt;=Reconciliation!$J$1),0))&gt;0,"Matched to payout","NO MATCHING PAYOUT"))</f>
        <v/>
      </c>
    </row>
    <row r="700">
      <c r="A700" s="7" t="n"/>
      <c r="C700" s="8" t="n"/>
      <c r="D700">
        <f>IF(OR($A700="",$C700=""),"",IF(SUMPRODUCT(IFERROR((ABS(Reconciliation!$C$4:$C$1003-$C700)&lt;0.005)*(ABS(Reconciliation!$B$4:$B$1003-$A700)&lt;=Reconciliation!$J$1),0))&gt;0,"Matched to payout","NO MATCHING PAYOUT"))</f>
        <v/>
      </c>
    </row>
    <row r="701">
      <c r="A701" s="7" t="n"/>
      <c r="C701" s="8" t="n"/>
      <c r="D701">
        <f>IF(OR($A701="",$C701=""),"",IF(SUMPRODUCT(IFERROR((ABS(Reconciliation!$C$4:$C$1003-$C701)&lt;0.005)*(ABS(Reconciliation!$B$4:$B$1003-$A701)&lt;=Reconciliation!$J$1),0))&gt;0,"Matched to payout","NO MATCHING PAYOUT"))</f>
        <v/>
      </c>
    </row>
    <row r="702">
      <c r="A702" s="7" t="n"/>
      <c r="C702" s="8" t="n"/>
      <c r="D702">
        <f>IF(OR($A702="",$C702=""),"",IF(SUMPRODUCT(IFERROR((ABS(Reconciliation!$C$4:$C$1003-$C702)&lt;0.005)*(ABS(Reconciliation!$B$4:$B$1003-$A702)&lt;=Reconciliation!$J$1),0))&gt;0,"Matched to payout","NO MATCHING PAYOUT"))</f>
        <v/>
      </c>
    </row>
    <row r="703">
      <c r="A703" s="7" t="n"/>
      <c r="C703" s="8" t="n"/>
      <c r="D703">
        <f>IF(OR($A703="",$C703=""),"",IF(SUMPRODUCT(IFERROR((ABS(Reconciliation!$C$4:$C$1003-$C703)&lt;0.005)*(ABS(Reconciliation!$B$4:$B$1003-$A703)&lt;=Reconciliation!$J$1),0))&gt;0,"Matched to payout","NO MATCHING PAYOUT"))</f>
        <v/>
      </c>
    </row>
    <row r="704">
      <c r="A704" s="7" t="n"/>
      <c r="C704" s="8" t="n"/>
      <c r="D704">
        <f>IF(OR($A704="",$C704=""),"",IF(SUMPRODUCT(IFERROR((ABS(Reconciliation!$C$4:$C$1003-$C704)&lt;0.005)*(ABS(Reconciliation!$B$4:$B$1003-$A704)&lt;=Reconciliation!$J$1),0))&gt;0,"Matched to payout","NO MATCHING PAYOUT"))</f>
        <v/>
      </c>
    </row>
    <row r="705">
      <c r="A705" s="7" t="n"/>
      <c r="C705" s="8" t="n"/>
      <c r="D705">
        <f>IF(OR($A705="",$C705=""),"",IF(SUMPRODUCT(IFERROR((ABS(Reconciliation!$C$4:$C$1003-$C705)&lt;0.005)*(ABS(Reconciliation!$B$4:$B$1003-$A705)&lt;=Reconciliation!$J$1),0))&gt;0,"Matched to payout","NO MATCHING PAYOUT"))</f>
        <v/>
      </c>
    </row>
    <row r="706">
      <c r="A706" s="7" t="n"/>
      <c r="C706" s="8" t="n"/>
      <c r="D706">
        <f>IF(OR($A706="",$C706=""),"",IF(SUMPRODUCT(IFERROR((ABS(Reconciliation!$C$4:$C$1003-$C706)&lt;0.005)*(ABS(Reconciliation!$B$4:$B$1003-$A706)&lt;=Reconciliation!$J$1),0))&gt;0,"Matched to payout","NO MATCHING PAYOUT"))</f>
        <v/>
      </c>
    </row>
    <row r="707">
      <c r="A707" s="7" t="n"/>
      <c r="C707" s="8" t="n"/>
      <c r="D707">
        <f>IF(OR($A707="",$C707=""),"",IF(SUMPRODUCT(IFERROR((ABS(Reconciliation!$C$4:$C$1003-$C707)&lt;0.005)*(ABS(Reconciliation!$B$4:$B$1003-$A707)&lt;=Reconciliation!$J$1),0))&gt;0,"Matched to payout","NO MATCHING PAYOUT"))</f>
        <v/>
      </c>
    </row>
    <row r="708">
      <c r="A708" s="7" t="n"/>
      <c r="C708" s="8" t="n"/>
      <c r="D708">
        <f>IF(OR($A708="",$C708=""),"",IF(SUMPRODUCT(IFERROR((ABS(Reconciliation!$C$4:$C$1003-$C708)&lt;0.005)*(ABS(Reconciliation!$B$4:$B$1003-$A708)&lt;=Reconciliation!$J$1),0))&gt;0,"Matched to payout","NO MATCHING PAYOUT"))</f>
        <v/>
      </c>
    </row>
    <row r="709">
      <c r="A709" s="7" t="n"/>
      <c r="C709" s="8" t="n"/>
      <c r="D709">
        <f>IF(OR($A709="",$C709=""),"",IF(SUMPRODUCT(IFERROR((ABS(Reconciliation!$C$4:$C$1003-$C709)&lt;0.005)*(ABS(Reconciliation!$B$4:$B$1003-$A709)&lt;=Reconciliation!$J$1),0))&gt;0,"Matched to payout","NO MATCHING PAYOUT"))</f>
        <v/>
      </c>
    </row>
    <row r="710">
      <c r="A710" s="7" t="n"/>
      <c r="C710" s="8" t="n"/>
      <c r="D710">
        <f>IF(OR($A710="",$C710=""),"",IF(SUMPRODUCT(IFERROR((ABS(Reconciliation!$C$4:$C$1003-$C710)&lt;0.005)*(ABS(Reconciliation!$B$4:$B$1003-$A710)&lt;=Reconciliation!$J$1),0))&gt;0,"Matched to payout","NO MATCHING PAYOUT"))</f>
        <v/>
      </c>
    </row>
    <row r="711">
      <c r="A711" s="7" t="n"/>
      <c r="C711" s="8" t="n"/>
      <c r="D711">
        <f>IF(OR($A711="",$C711=""),"",IF(SUMPRODUCT(IFERROR((ABS(Reconciliation!$C$4:$C$1003-$C711)&lt;0.005)*(ABS(Reconciliation!$B$4:$B$1003-$A711)&lt;=Reconciliation!$J$1),0))&gt;0,"Matched to payout","NO MATCHING PAYOUT"))</f>
        <v/>
      </c>
    </row>
    <row r="712">
      <c r="A712" s="7" t="n"/>
      <c r="C712" s="8" t="n"/>
      <c r="D712">
        <f>IF(OR($A712="",$C712=""),"",IF(SUMPRODUCT(IFERROR((ABS(Reconciliation!$C$4:$C$1003-$C712)&lt;0.005)*(ABS(Reconciliation!$B$4:$B$1003-$A712)&lt;=Reconciliation!$J$1),0))&gt;0,"Matched to payout","NO MATCHING PAYOUT"))</f>
        <v/>
      </c>
    </row>
    <row r="713">
      <c r="A713" s="7" t="n"/>
      <c r="C713" s="8" t="n"/>
      <c r="D713">
        <f>IF(OR($A713="",$C713=""),"",IF(SUMPRODUCT(IFERROR((ABS(Reconciliation!$C$4:$C$1003-$C713)&lt;0.005)*(ABS(Reconciliation!$B$4:$B$1003-$A713)&lt;=Reconciliation!$J$1),0))&gt;0,"Matched to payout","NO MATCHING PAYOUT"))</f>
        <v/>
      </c>
    </row>
    <row r="714">
      <c r="A714" s="7" t="n"/>
      <c r="C714" s="8" t="n"/>
      <c r="D714">
        <f>IF(OR($A714="",$C714=""),"",IF(SUMPRODUCT(IFERROR((ABS(Reconciliation!$C$4:$C$1003-$C714)&lt;0.005)*(ABS(Reconciliation!$B$4:$B$1003-$A714)&lt;=Reconciliation!$J$1),0))&gt;0,"Matched to payout","NO MATCHING PAYOUT"))</f>
        <v/>
      </c>
    </row>
    <row r="715">
      <c r="A715" s="7" t="n"/>
      <c r="C715" s="8" t="n"/>
      <c r="D715">
        <f>IF(OR($A715="",$C715=""),"",IF(SUMPRODUCT(IFERROR((ABS(Reconciliation!$C$4:$C$1003-$C715)&lt;0.005)*(ABS(Reconciliation!$B$4:$B$1003-$A715)&lt;=Reconciliation!$J$1),0))&gt;0,"Matched to payout","NO MATCHING PAYOUT"))</f>
        <v/>
      </c>
    </row>
    <row r="716">
      <c r="A716" s="7" t="n"/>
      <c r="C716" s="8" t="n"/>
      <c r="D716">
        <f>IF(OR($A716="",$C716=""),"",IF(SUMPRODUCT(IFERROR((ABS(Reconciliation!$C$4:$C$1003-$C716)&lt;0.005)*(ABS(Reconciliation!$B$4:$B$1003-$A716)&lt;=Reconciliation!$J$1),0))&gt;0,"Matched to payout","NO MATCHING PAYOUT"))</f>
        <v/>
      </c>
    </row>
    <row r="717">
      <c r="A717" s="7" t="n"/>
      <c r="C717" s="8" t="n"/>
      <c r="D717">
        <f>IF(OR($A717="",$C717=""),"",IF(SUMPRODUCT(IFERROR((ABS(Reconciliation!$C$4:$C$1003-$C717)&lt;0.005)*(ABS(Reconciliation!$B$4:$B$1003-$A717)&lt;=Reconciliation!$J$1),0))&gt;0,"Matched to payout","NO MATCHING PAYOUT"))</f>
        <v/>
      </c>
    </row>
    <row r="718">
      <c r="A718" s="7" t="n"/>
      <c r="C718" s="8" t="n"/>
      <c r="D718">
        <f>IF(OR($A718="",$C718=""),"",IF(SUMPRODUCT(IFERROR((ABS(Reconciliation!$C$4:$C$1003-$C718)&lt;0.005)*(ABS(Reconciliation!$B$4:$B$1003-$A718)&lt;=Reconciliation!$J$1),0))&gt;0,"Matched to payout","NO MATCHING PAYOUT"))</f>
        <v/>
      </c>
    </row>
    <row r="719">
      <c r="A719" s="7" t="n"/>
      <c r="C719" s="8" t="n"/>
      <c r="D719">
        <f>IF(OR($A719="",$C719=""),"",IF(SUMPRODUCT(IFERROR((ABS(Reconciliation!$C$4:$C$1003-$C719)&lt;0.005)*(ABS(Reconciliation!$B$4:$B$1003-$A719)&lt;=Reconciliation!$J$1),0))&gt;0,"Matched to payout","NO MATCHING PAYOUT"))</f>
        <v/>
      </c>
    </row>
    <row r="720">
      <c r="A720" s="7" t="n"/>
      <c r="C720" s="8" t="n"/>
      <c r="D720">
        <f>IF(OR($A720="",$C720=""),"",IF(SUMPRODUCT(IFERROR((ABS(Reconciliation!$C$4:$C$1003-$C720)&lt;0.005)*(ABS(Reconciliation!$B$4:$B$1003-$A720)&lt;=Reconciliation!$J$1),0))&gt;0,"Matched to payout","NO MATCHING PAYOUT"))</f>
        <v/>
      </c>
    </row>
    <row r="721">
      <c r="A721" s="7" t="n"/>
      <c r="C721" s="8" t="n"/>
      <c r="D721">
        <f>IF(OR($A721="",$C721=""),"",IF(SUMPRODUCT(IFERROR((ABS(Reconciliation!$C$4:$C$1003-$C721)&lt;0.005)*(ABS(Reconciliation!$B$4:$B$1003-$A721)&lt;=Reconciliation!$J$1),0))&gt;0,"Matched to payout","NO MATCHING PAYOUT"))</f>
        <v/>
      </c>
    </row>
    <row r="722">
      <c r="A722" s="7" t="n"/>
      <c r="C722" s="8" t="n"/>
      <c r="D722">
        <f>IF(OR($A722="",$C722=""),"",IF(SUMPRODUCT(IFERROR((ABS(Reconciliation!$C$4:$C$1003-$C722)&lt;0.005)*(ABS(Reconciliation!$B$4:$B$1003-$A722)&lt;=Reconciliation!$J$1),0))&gt;0,"Matched to payout","NO MATCHING PAYOUT"))</f>
        <v/>
      </c>
    </row>
    <row r="723">
      <c r="A723" s="7" t="n"/>
      <c r="C723" s="8" t="n"/>
      <c r="D723">
        <f>IF(OR($A723="",$C723=""),"",IF(SUMPRODUCT(IFERROR((ABS(Reconciliation!$C$4:$C$1003-$C723)&lt;0.005)*(ABS(Reconciliation!$B$4:$B$1003-$A723)&lt;=Reconciliation!$J$1),0))&gt;0,"Matched to payout","NO MATCHING PAYOUT"))</f>
        <v/>
      </c>
    </row>
    <row r="724">
      <c r="A724" s="7" t="n"/>
      <c r="C724" s="8" t="n"/>
      <c r="D724">
        <f>IF(OR($A724="",$C724=""),"",IF(SUMPRODUCT(IFERROR((ABS(Reconciliation!$C$4:$C$1003-$C724)&lt;0.005)*(ABS(Reconciliation!$B$4:$B$1003-$A724)&lt;=Reconciliation!$J$1),0))&gt;0,"Matched to payout","NO MATCHING PAYOUT"))</f>
        <v/>
      </c>
    </row>
    <row r="725">
      <c r="A725" s="7" t="n"/>
      <c r="C725" s="8" t="n"/>
      <c r="D725">
        <f>IF(OR($A725="",$C725=""),"",IF(SUMPRODUCT(IFERROR((ABS(Reconciliation!$C$4:$C$1003-$C725)&lt;0.005)*(ABS(Reconciliation!$B$4:$B$1003-$A725)&lt;=Reconciliation!$J$1),0))&gt;0,"Matched to payout","NO MATCHING PAYOUT"))</f>
        <v/>
      </c>
    </row>
    <row r="726">
      <c r="A726" s="7" t="n"/>
      <c r="C726" s="8" t="n"/>
      <c r="D726">
        <f>IF(OR($A726="",$C726=""),"",IF(SUMPRODUCT(IFERROR((ABS(Reconciliation!$C$4:$C$1003-$C726)&lt;0.005)*(ABS(Reconciliation!$B$4:$B$1003-$A726)&lt;=Reconciliation!$J$1),0))&gt;0,"Matched to payout","NO MATCHING PAYOUT"))</f>
        <v/>
      </c>
    </row>
    <row r="727">
      <c r="A727" s="7" t="n"/>
      <c r="C727" s="8" t="n"/>
      <c r="D727">
        <f>IF(OR($A727="",$C727=""),"",IF(SUMPRODUCT(IFERROR((ABS(Reconciliation!$C$4:$C$1003-$C727)&lt;0.005)*(ABS(Reconciliation!$B$4:$B$1003-$A727)&lt;=Reconciliation!$J$1),0))&gt;0,"Matched to payout","NO MATCHING PAYOUT"))</f>
        <v/>
      </c>
    </row>
    <row r="728">
      <c r="A728" s="7" t="n"/>
      <c r="C728" s="8" t="n"/>
      <c r="D728">
        <f>IF(OR($A728="",$C728=""),"",IF(SUMPRODUCT(IFERROR((ABS(Reconciliation!$C$4:$C$1003-$C728)&lt;0.005)*(ABS(Reconciliation!$B$4:$B$1003-$A728)&lt;=Reconciliation!$J$1),0))&gt;0,"Matched to payout","NO MATCHING PAYOUT"))</f>
        <v/>
      </c>
    </row>
    <row r="729">
      <c r="A729" s="7" t="n"/>
      <c r="C729" s="8" t="n"/>
      <c r="D729">
        <f>IF(OR($A729="",$C729=""),"",IF(SUMPRODUCT(IFERROR((ABS(Reconciliation!$C$4:$C$1003-$C729)&lt;0.005)*(ABS(Reconciliation!$B$4:$B$1003-$A729)&lt;=Reconciliation!$J$1),0))&gt;0,"Matched to payout","NO MATCHING PAYOUT"))</f>
        <v/>
      </c>
    </row>
    <row r="730">
      <c r="A730" s="7" t="n"/>
      <c r="C730" s="8" t="n"/>
      <c r="D730">
        <f>IF(OR($A730="",$C730=""),"",IF(SUMPRODUCT(IFERROR((ABS(Reconciliation!$C$4:$C$1003-$C730)&lt;0.005)*(ABS(Reconciliation!$B$4:$B$1003-$A730)&lt;=Reconciliation!$J$1),0))&gt;0,"Matched to payout","NO MATCHING PAYOUT"))</f>
        <v/>
      </c>
    </row>
    <row r="731">
      <c r="A731" s="7" t="n"/>
      <c r="C731" s="8" t="n"/>
      <c r="D731">
        <f>IF(OR($A731="",$C731=""),"",IF(SUMPRODUCT(IFERROR((ABS(Reconciliation!$C$4:$C$1003-$C731)&lt;0.005)*(ABS(Reconciliation!$B$4:$B$1003-$A731)&lt;=Reconciliation!$J$1),0))&gt;0,"Matched to payout","NO MATCHING PAYOUT"))</f>
        <v/>
      </c>
    </row>
    <row r="732">
      <c r="A732" s="7" t="n"/>
      <c r="C732" s="8" t="n"/>
      <c r="D732">
        <f>IF(OR($A732="",$C732=""),"",IF(SUMPRODUCT(IFERROR((ABS(Reconciliation!$C$4:$C$1003-$C732)&lt;0.005)*(ABS(Reconciliation!$B$4:$B$1003-$A732)&lt;=Reconciliation!$J$1),0))&gt;0,"Matched to payout","NO MATCHING PAYOUT"))</f>
        <v/>
      </c>
    </row>
    <row r="733">
      <c r="A733" s="7" t="n"/>
      <c r="C733" s="8" t="n"/>
      <c r="D733">
        <f>IF(OR($A733="",$C733=""),"",IF(SUMPRODUCT(IFERROR((ABS(Reconciliation!$C$4:$C$1003-$C733)&lt;0.005)*(ABS(Reconciliation!$B$4:$B$1003-$A733)&lt;=Reconciliation!$J$1),0))&gt;0,"Matched to payout","NO MATCHING PAYOUT"))</f>
        <v/>
      </c>
    </row>
    <row r="734">
      <c r="A734" s="7" t="n"/>
      <c r="C734" s="8" t="n"/>
      <c r="D734">
        <f>IF(OR($A734="",$C734=""),"",IF(SUMPRODUCT(IFERROR((ABS(Reconciliation!$C$4:$C$1003-$C734)&lt;0.005)*(ABS(Reconciliation!$B$4:$B$1003-$A734)&lt;=Reconciliation!$J$1),0))&gt;0,"Matched to payout","NO MATCHING PAYOUT"))</f>
        <v/>
      </c>
    </row>
    <row r="735">
      <c r="A735" s="7" t="n"/>
      <c r="C735" s="8" t="n"/>
      <c r="D735">
        <f>IF(OR($A735="",$C735=""),"",IF(SUMPRODUCT(IFERROR((ABS(Reconciliation!$C$4:$C$1003-$C735)&lt;0.005)*(ABS(Reconciliation!$B$4:$B$1003-$A735)&lt;=Reconciliation!$J$1),0))&gt;0,"Matched to payout","NO MATCHING PAYOUT"))</f>
        <v/>
      </c>
    </row>
    <row r="736">
      <c r="A736" s="7" t="n"/>
      <c r="C736" s="8" t="n"/>
      <c r="D736">
        <f>IF(OR($A736="",$C736=""),"",IF(SUMPRODUCT(IFERROR((ABS(Reconciliation!$C$4:$C$1003-$C736)&lt;0.005)*(ABS(Reconciliation!$B$4:$B$1003-$A736)&lt;=Reconciliation!$J$1),0))&gt;0,"Matched to payout","NO MATCHING PAYOUT"))</f>
        <v/>
      </c>
    </row>
    <row r="737">
      <c r="A737" s="7" t="n"/>
      <c r="C737" s="8" t="n"/>
      <c r="D737">
        <f>IF(OR($A737="",$C737=""),"",IF(SUMPRODUCT(IFERROR((ABS(Reconciliation!$C$4:$C$1003-$C737)&lt;0.005)*(ABS(Reconciliation!$B$4:$B$1003-$A737)&lt;=Reconciliation!$J$1),0))&gt;0,"Matched to payout","NO MATCHING PAYOUT"))</f>
        <v/>
      </c>
    </row>
    <row r="738">
      <c r="A738" s="7" t="n"/>
      <c r="C738" s="8" t="n"/>
      <c r="D738">
        <f>IF(OR($A738="",$C738=""),"",IF(SUMPRODUCT(IFERROR((ABS(Reconciliation!$C$4:$C$1003-$C738)&lt;0.005)*(ABS(Reconciliation!$B$4:$B$1003-$A738)&lt;=Reconciliation!$J$1),0))&gt;0,"Matched to payout","NO MATCHING PAYOUT"))</f>
        <v/>
      </c>
    </row>
    <row r="739">
      <c r="A739" s="7" t="n"/>
      <c r="C739" s="8" t="n"/>
      <c r="D739">
        <f>IF(OR($A739="",$C739=""),"",IF(SUMPRODUCT(IFERROR((ABS(Reconciliation!$C$4:$C$1003-$C739)&lt;0.005)*(ABS(Reconciliation!$B$4:$B$1003-$A739)&lt;=Reconciliation!$J$1),0))&gt;0,"Matched to payout","NO MATCHING PAYOUT"))</f>
        <v/>
      </c>
    </row>
    <row r="740">
      <c r="A740" s="7" t="n"/>
      <c r="C740" s="8" t="n"/>
      <c r="D740">
        <f>IF(OR($A740="",$C740=""),"",IF(SUMPRODUCT(IFERROR((ABS(Reconciliation!$C$4:$C$1003-$C740)&lt;0.005)*(ABS(Reconciliation!$B$4:$B$1003-$A740)&lt;=Reconciliation!$J$1),0))&gt;0,"Matched to payout","NO MATCHING PAYOUT"))</f>
        <v/>
      </c>
    </row>
    <row r="741">
      <c r="A741" s="7" t="n"/>
      <c r="C741" s="8" t="n"/>
      <c r="D741">
        <f>IF(OR($A741="",$C741=""),"",IF(SUMPRODUCT(IFERROR((ABS(Reconciliation!$C$4:$C$1003-$C741)&lt;0.005)*(ABS(Reconciliation!$B$4:$B$1003-$A741)&lt;=Reconciliation!$J$1),0))&gt;0,"Matched to payout","NO MATCHING PAYOUT"))</f>
        <v/>
      </c>
    </row>
    <row r="742">
      <c r="A742" s="7" t="n"/>
      <c r="C742" s="8" t="n"/>
      <c r="D742">
        <f>IF(OR($A742="",$C742=""),"",IF(SUMPRODUCT(IFERROR((ABS(Reconciliation!$C$4:$C$1003-$C742)&lt;0.005)*(ABS(Reconciliation!$B$4:$B$1003-$A742)&lt;=Reconciliation!$J$1),0))&gt;0,"Matched to payout","NO MATCHING PAYOUT"))</f>
        <v/>
      </c>
    </row>
    <row r="743">
      <c r="A743" s="7" t="n"/>
      <c r="C743" s="8" t="n"/>
      <c r="D743">
        <f>IF(OR($A743="",$C743=""),"",IF(SUMPRODUCT(IFERROR((ABS(Reconciliation!$C$4:$C$1003-$C743)&lt;0.005)*(ABS(Reconciliation!$B$4:$B$1003-$A743)&lt;=Reconciliation!$J$1),0))&gt;0,"Matched to payout","NO MATCHING PAYOUT"))</f>
        <v/>
      </c>
    </row>
    <row r="744">
      <c r="A744" s="7" t="n"/>
      <c r="C744" s="8" t="n"/>
      <c r="D744">
        <f>IF(OR($A744="",$C744=""),"",IF(SUMPRODUCT(IFERROR((ABS(Reconciliation!$C$4:$C$1003-$C744)&lt;0.005)*(ABS(Reconciliation!$B$4:$B$1003-$A744)&lt;=Reconciliation!$J$1),0))&gt;0,"Matched to payout","NO MATCHING PAYOUT"))</f>
        <v/>
      </c>
    </row>
    <row r="745">
      <c r="A745" s="7" t="n"/>
      <c r="C745" s="8" t="n"/>
      <c r="D745">
        <f>IF(OR($A745="",$C745=""),"",IF(SUMPRODUCT(IFERROR((ABS(Reconciliation!$C$4:$C$1003-$C745)&lt;0.005)*(ABS(Reconciliation!$B$4:$B$1003-$A745)&lt;=Reconciliation!$J$1),0))&gt;0,"Matched to payout","NO MATCHING PAYOUT"))</f>
        <v/>
      </c>
    </row>
    <row r="746">
      <c r="A746" s="7" t="n"/>
      <c r="C746" s="8" t="n"/>
      <c r="D746">
        <f>IF(OR($A746="",$C746=""),"",IF(SUMPRODUCT(IFERROR((ABS(Reconciliation!$C$4:$C$1003-$C746)&lt;0.005)*(ABS(Reconciliation!$B$4:$B$1003-$A746)&lt;=Reconciliation!$J$1),0))&gt;0,"Matched to payout","NO MATCHING PAYOUT"))</f>
        <v/>
      </c>
    </row>
    <row r="747">
      <c r="A747" s="7" t="n"/>
      <c r="C747" s="8" t="n"/>
      <c r="D747">
        <f>IF(OR($A747="",$C747=""),"",IF(SUMPRODUCT(IFERROR((ABS(Reconciliation!$C$4:$C$1003-$C747)&lt;0.005)*(ABS(Reconciliation!$B$4:$B$1003-$A747)&lt;=Reconciliation!$J$1),0))&gt;0,"Matched to payout","NO MATCHING PAYOUT"))</f>
        <v/>
      </c>
    </row>
    <row r="748">
      <c r="A748" s="7" t="n"/>
      <c r="C748" s="8" t="n"/>
      <c r="D748">
        <f>IF(OR($A748="",$C748=""),"",IF(SUMPRODUCT(IFERROR((ABS(Reconciliation!$C$4:$C$1003-$C748)&lt;0.005)*(ABS(Reconciliation!$B$4:$B$1003-$A748)&lt;=Reconciliation!$J$1),0))&gt;0,"Matched to payout","NO MATCHING PAYOUT"))</f>
        <v/>
      </c>
    </row>
    <row r="749">
      <c r="A749" s="7" t="n"/>
      <c r="C749" s="8" t="n"/>
      <c r="D749">
        <f>IF(OR($A749="",$C749=""),"",IF(SUMPRODUCT(IFERROR((ABS(Reconciliation!$C$4:$C$1003-$C749)&lt;0.005)*(ABS(Reconciliation!$B$4:$B$1003-$A749)&lt;=Reconciliation!$J$1),0))&gt;0,"Matched to payout","NO MATCHING PAYOUT"))</f>
        <v/>
      </c>
    </row>
    <row r="750">
      <c r="A750" s="7" t="n"/>
      <c r="C750" s="8" t="n"/>
      <c r="D750">
        <f>IF(OR($A750="",$C750=""),"",IF(SUMPRODUCT(IFERROR((ABS(Reconciliation!$C$4:$C$1003-$C750)&lt;0.005)*(ABS(Reconciliation!$B$4:$B$1003-$A750)&lt;=Reconciliation!$J$1),0))&gt;0,"Matched to payout","NO MATCHING PAYOUT"))</f>
        <v/>
      </c>
    </row>
    <row r="751">
      <c r="A751" s="7" t="n"/>
      <c r="C751" s="8" t="n"/>
      <c r="D751">
        <f>IF(OR($A751="",$C751=""),"",IF(SUMPRODUCT(IFERROR((ABS(Reconciliation!$C$4:$C$1003-$C751)&lt;0.005)*(ABS(Reconciliation!$B$4:$B$1003-$A751)&lt;=Reconciliation!$J$1),0))&gt;0,"Matched to payout","NO MATCHING PAYOUT"))</f>
        <v/>
      </c>
    </row>
    <row r="752">
      <c r="A752" s="7" t="n"/>
      <c r="C752" s="8" t="n"/>
      <c r="D752">
        <f>IF(OR($A752="",$C752=""),"",IF(SUMPRODUCT(IFERROR((ABS(Reconciliation!$C$4:$C$1003-$C752)&lt;0.005)*(ABS(Reconciliation!$B$4:$B$1003-$A752)&lt;=Reconciliation!$J$1),0))&gt;0,"Matched to payout","NO MATCHING PAYOUT"))</f>
        <v/>
      </c>
    </row>
    <row r="753">
      <c r="A753" s="7" t="n"/>
      <c r="C753" s="8" t="n"/>
      <c r="D753">
        <f>IF(OR($A753="",$C753=""),"",IF(SUMPRODUCT(IFERROR((ABS(Reconciliation!$C$4:$C$1003-$C753)&lt;0.005)*(ABS(Reconciliation!$B$4:$B$1003-$A753)&lt;=Reconciliation!$J$1),0))&gt;0,"Matched to payout","NO MATCHING PAYOUT"))</f>
        <v/>
      </c>
    </row>
    <row r="754">
      <c r="A754" s="7" t="n"/>
      <c r="C754" s="8" t="n"/>
      <c r="D754">
        <f>IF(OR($A754="",$C754=""),"",IF(SUMPRODUCT(IFERROR((ABS(Reconciliation!$C$4:$C$1003-$C754)&lt;0.005)*(ABS(Reconciliation!$B$4:$B$1003-$A754)&lt;=Reconciliation!$J$1),0))&gt;0,"Matched to payout","NO MATCHING PAYOUT"))</f>
        <v/>
      </c>
    </row>
    <row r="755">
      <c r="A755" s="7" t="n"/>
      <c r="C755" s="8" t="n"/>
      <c r="D755">
        <f>IF(OR($A755="",$C755=""),"",IF(SUMPRODUCT(IFERROR((ABS(Reconciliation!$C$4:$C$1003-$C755)&lt;0.005)*(ABS(Reconciliation!$B$4:$B$1003-$A755)&lt;=Reconciliation!$J$1),0))&gt;0,"Matched to payout","NO MATCHING PAYOUT"))</f>
        <v/>
      </c>
    </row>
    <row r="756">
      <c r="A756" s="7" t="n"/>
      <c r="C756" s="8" t="n"/>
      <c r="D756">
        <f>IF(OR($A756="",$C756=""),"",IF(SUMPRODUCT(IFERROR((ABS(Reconciliation!$C$4:$C$1003-$C756)&lt;0.005)*(ABS(Reconciliation!$B$4:$B$1003-$A756)&lt;=Reconciliation!$J$1),0))&gt;0,"Matched to payout","NO MATCHING PAYOUT"))</f>
        <v/>
      </c>
    </row>
    <row r="757">
      <c r="A757" s="7" t="n"/>
      <c r="C757" s="8" t="n"/>
      <c r="D757">
        <f>IF(OR($A757="",$C757=""),"",IF(SUMPRODUCT(IFERROR((ABS(Reconciliation!$C$4:$C$1003-$C757)&lt;0.005)*(ABS(Reconciliation!$B$4:$B$1003-$A757)&lt;=Reconciliation!$J$1),0))&gt;0,"Matched to payout","NO MATCHING PAYOUT"))</f>
        <v/>
      </c>
    </row>
    <row r="758">
      <c r="A758" s="7" t="n"/>
      <c r="C758" s="8" t="n"/>
      <c r="D758">
        <f>IF(OR($A758="",$C758=""),"",IF(SUMPRODUCT(IFERROR((ABS(Reconciliation!$C$4:$C$1003-$C758)&lt;0.005)*(ABS(Reconciliation!$B$4:$B$1003-$A758)&lt;=Reconciliation!$J$1),0))&gt;0,"Matched to payout","NO MATCHING PAYOUT"))</f>
        <v/>
      </c>
    </row>
    <row r="759">
      <c r="A759" s="7" t="n"/>
      <c r="C759" s="8" t="n"/>
      <c r="D759">
        <f>IF(OR($A759="",$C759=""),"",IF(SUMPRODUCT(IFERROR((ABS(Reconciliation!$C$4:$C$1003-$C759)&lt;0.005)*(ABS(Reconciliation!$B$4:$B$1003-$A759)&lt;=Reconciliation!$J$1),0))&gt;0,"Matched to payout","NO MATCHING PAYOUT"))</f>
        <v/>
      </c>
    </row>
    <row r="760">
      <c r="A760" s="7" t="n"/>
      <c r="C760" s="8" t="n"/>
      <c r="D760">
        <f>IF(OR($A760="",$C760=""),"",IF(SUMPRODUCT(IFERROR((ABS(Reconciliation!$C$4:$C$1003-$C760)&lt;0.005)*(ABS(Reconciliation!$B$4:$B$1003-$A760)&lt;=Reconciliation!$J$1),0))&gt;0,"Matched to payout","NO MATCHING PAYOUT"))</f>
        <v/>
      </c>
    </row>
    <row r="761">
      <c r="A761" s="7" t="n"/>
      <c r="C761" s="8" t="n"/>
      <c r="D761">
        <f>IF(OR($A761="",$C761=""),"",IF(SUMPRODUCT(IFERROR((ABS(Reconciliation!$C$4:$C$1003-$C761)&lt;0.005)*(ABS(Reconciliation!$B$4:$B$1003-$A761)&lt;=Reconciliation!$J$1),0))&gt;0,"Matched to payout","NO MATCHING PAYOUT"))</f>
        <v/>
      </c>
    </row>
    <row r="762">
      <c r="A762" s="7" t="n"/>
      <c r="C762" s="8" t="n"/>
      <c r="D762">
        <f>IF(OR($A762="",$C762=""),"",IF(SUMPRODUCT(IFERROR((ABS(Reconciliation!$C$4:$C$1003-$C762)&lt;0.005)*(ABS(Reconciliation!$B$4:$B$1003-$A762)&lt;=Reconciliation!$J$1),0))&gt;0,"Matched to payout","NO MATCHING PAYOUT"))</f>
        <v/>
      </c>
    </row>
    <row r="763">
      <c r="A763" s="7" t="n"/>
      <c r="C763" s="8" t="n"/>
      <c r="D763">
        <f>IF(OR($A763="",$C763=""),"",IF(SUMPRODUCT(IFERROR((ABS(Reconciliation!$C$4:$C$1003-$C763)&lt;0.005)*(ABS(Reconciliation!$B$4:$B$1003-$A763)&lt;=Reconciliation!$J$1),0))&gt;0,"Matched to payout","NO MATCHING PAYOUT"))</f>
        <v/>
      </c>
    </row>
    <row r="764">
      <c r="A764" s="7" t="n"/>
      <c r="C764" s="8" t="n"/>
      <c r="D764">
        <f>IF(OR($A764="",$C764=""),"",IF(SUMPRODUCT(IFERROR((ABS(Reconciliation!$C$4:$C$1003-$C764)&lt;0.005)*(ABS(Reconciliation!$B$4:$B$1003-$A764)&lt;=Reconciliation!$J$1),0))&gt;0,"Matched to payout","NO MATCHING PAYOUT"))</f>
        <v/>
      </c>
    </row>
    <row r="765">
      <c r="A765" s="7" t="n"/>
      <c r="C765" s="8" t="n"/>
      <c r="D765">
        <f>IF(OR($A765="",$C765=""),"",IF(SUMPRODUCT(IFERROR((ABS(Reconciliation!$C$4:$C$1003-$C765)&lt;0.005)*(ABS(Reconciliation!$B$4:$B$1003-$A765)&lt;=Reconciliation!$J$1),0))&gt;0,"Matched to payout","NO MATCHING PAYOUT"))</f>
        <v/>
      </c>
    </row>
    <row r="766">
      <c r="A766" s="7" t="n"/>
      <c r="C766" s="8" t="n"/>
      <c r="D766">
        <f>IF(OR($A766="",$C766=""),"",IF(SUMPRODUCT(IFERROR((ABS(Reconciliation!$C$4:$C$1003-$C766)&lt;0.005)*(ABS(Reconciliation!$B$4:$B$1003-$A766)&lt;=Reconciliation!$J$1),0))&gt;0,"Matched to payout","NO MATCHING PAYOUT"))</f>
        <v/>
      </c>
    </row>
    <row r="767">
      <c r="A767" s="7" t="n"/>
      <c r="C767" s="8" t="n"/>
      <c r="D767">
        <f>IF(OR($A767="",$C767=""),"",IF(SUMPRODUCT(IFERROR((ABS(Reconciliation!$C$4:$C$1003-$C767)&lt;0.005)*(ABS(Reconciliation!$B$4:$B$1003-$A767)&lt;=Reconciliation!$J$1),0))&gt;0,"Matched to payout","NO MATCHING PAYOUT"))</f>
        <v/>
      </c>
    </row>
    <row r="768">
      <c r="A768" s="7" t="n"/>
      <c r="C768" s="8" t="n"/>
      <c r="D768">
        <f>IF(OR($A768="",$C768=""),"",IF(SUMPRODUCT(IFERROR((ABS(Reconciliation!$C$4:$C$1003-$C768)&lt;0.005)*(ABS(Reconciliation!$B$4:$B$1003-$A768)&lt;=Reconciliation!$J$1),0))&gt;0,"Matched to payout","NO MATCHING PAYOUT"))</f>
        <v/>
      </c>
    </row>
    <row r="769">
      <c r="A769" s="7" t="n"/>
      <c r="C769" s="8" t="n"/>
      <c r="D769">
        <f>IF(OR($A769="",$C769=""),"",IF(SUMPRODUCT(IFERROR((ABS(Reconciliation!$C$4:$C$1003-$C769)&lt;0.005)*(ABS(Reconciliation!$B$4:$B$1003-$A769)&lt;=Reconciliation!$J$1),0))&gt;0,"Matched to payout","NO MATCHING PAYOUT"))</f>
        <v/>
      </c>
    </row>
    <row r="770">
      <c r="A770" s="7" t="n"/>
      <c r="C770" s="8" t="n"/>
      <c r="D770">
        <f>IF(OR($A770="",$C770=""),"",IF(SUMPRODUCT(IFERROR((ABS(Reconciliation!$C$4:$C$1003-$C770)&lt;0.005)*(ABS(Reconciliation!$B$4:$B$1003-$A770)&lt;=Reconciliation!$J$1),0))&gt;0,"Matched to payout","NO MATCHING PAYOUT"))</f>
        <v/>
      </c>
    </row>
    <row r="771">
      <c r="A771" s="7" t="n"/>
      <c r="C771" s="8" t="n"/>
      <c r="D771">
        <f>IF(OR($A771="",$C771=""),"",IF(SUMPRODUCT(IFERROR((ABS(Reconciliation!$C$4:$C$1003-$C771)&lt;0.005)*(ABS(Reconciliation!$B$4:$B$1003-$A771)&lt;=Reconciliation!$J$1),0))&gt;0,"Matched to payout","NO MATCHING PAYOUT"))</f>
        <v/>
      </c>
    </row>
    <row r="772">
      <c r="A772" s="7" t="n"/>
      <c r="C772" s="8" t="n"/>
      <c r="D772">
        <f>IF(OR($A772="",$C772=""),"",IF(SUMPRODUCT(IFERROR((ABS(Reconciliation!$C$4:$C$1003-$C772)&lt;0.005)*(ABS(Reconciliation!$B$4:$B$1003-$A772)&lt;=Reconciliation!$J$1),0))&gt;0,"Matched to payout","NO MATCHING PAYOUT"))</f>
        <v/>
      </c>
    </row>
    <row r="773">
      <c r="A773" s="7" t="n"/>
      <c r="C773" s="8" t="n"/>
      <c r="D773">
        <f>IF(OR($A773="",$C773=""),"",IF(SUMPRODUCT(IFERROR((ABS(Reconciliation!$C$4:$C$1003-$C773)&lt;0.005)*(ABS(Reconciliation!$B$4:$B$1003-$A773)&lt;=Reconciliation!$J$1),0))&gt;0,"Matched to payout","NO MATCHING PAYOUT"))</f>
        <v/>
      </c>
    </row>
    <row r="774">
      <c r="A774" s="7" t="n"/>
      <c r="C774" s="8" t="n"/>
      <c r="D774">
        <f>IF(OR($A774="",$C774=""),"",IF(SUMPRODUCT(IFERROR((ABS(Reconciliation!$C$4:$C$1003-$C774)&lt;0.005)*(ABS(Reconciliation!$B$4:$B$1003-$A774)&lt;=Reconciliation!$J$1),0))&gt;0,"Matched to payout","NO MATCHING PAYOUT"))</f>
        <v/>
      </c>
    </row>
    <row r="775">
      <c r="A775" s="7" t="n"/>
      <c r="C775" s="8" t="n"/>
      <c r="D775">
        <f>IF(OR($A775="",$C775=""),"",IF(SUMPRODUCT(IFERROR((ABS(Reconciliation!$C$4:$C$1003-$C775)&lt;0.005)*(ABS(Reconciliation!$B$4:$B$1003-$A775)&lt;=Reconciliation!$J$1),0))&gt;0,"Matched to payout","NO MATCHING PAYOUT"))</f>
        <v/>
      </c>
    </row>
    <row r="776">
      <c r="A776" s="7" t="n"/>
      <c r="C776" s="8" t="n"/>
      <c r="D776">
        <f>IF(OR($A776="",$C776=""),"",IF(SUMPRODUCT(IFERROR((ABS(Reconciliation!$C$4:$C$1003-$C776)&lt;0.005)*(ABS(Reconciliation!$B$4:$B$1003-$A776)&lt;=Reconciliation!$J$1),0))&gt;0,"Matched to payout","NO MATCHING PAYOUT"))</f>
        <v/>
      </c>
    </row>
    <row r="777">
      <c r="A777" s="7" t="n"/>
      <c r="C777" s="8" t="n"/>
      <c r="D777">
        <f>IF(OR($A777="",$C777=""),"",IF(SUMPRODUCT(IFERROR((ABS(Reconciliation!$C$4:$C$1003-$C777)&lt;0.005)*(ABS(Reconciliation!$B$4:$B$1003-$A777)&lt;=Reconciliation!$J$1),0))&gt;0,"Matched to payout","NO MATCHING PAYOUT"))</f>
        <v/>
      </c>
    </row>
    <row r="778">
      <c r="A778" s="7" t="n"/>
      <c r="C778" s="8" t="n"/>
      <c r="D778">
        <f>IF(OR($A778="",$C778=""),"",IF(SUMPRODUCT(IFERROR((ABS(Reconciliation!$C$4:$C$1003-$C778)&lt;0.005)*(ABS(Reconciliation!$B$4:$B$1003-$A778)&lt;=Reconciliation!$J$1),0))&gt;0,"Matched to payout","NO MATCHING PAYOUT"))</f>
        <v/>
      </c>
    </row>
    <row r="779">
      <c r="A779" s="7" t="n"/>
      <c r="C779" s="8" t="n"/>
      <c r="D779">
        <f>IF(OR($A779="",$C779=""),"",IF(SUMPRODUCT(IFERROR((ABS(Reconciliation!$C$4:$C$1003-$C779)&lt;0.005)*(ABS(Reconciliation!$B$4:$B$1003-$A779)&lt;=Reconciliation!$J$1),0))&gt;0,"Matched to payout","NO MATCHING PAYOUT"))</f>
        <v/>
      </c>
    </row>
    <row r="780">
      <c r="A780" s="7" t="n"/>
      <c r="C780" s="8" t="n"/>
      <c r="D780">
        <f>IF(OR($A780="",$C780=""),"",IF(SUMPRODUCT(IFERROR((ABS(Reconciliation!$C$4:$C$1003-$C780)&lt;0.005)*(ABS(Reconciliation!$B$4:$B$1003-$A780)&lt;=Reconciliation!$J$1),0))&gt;0,"Matched to payout","NO MATCHING PAYOUT"))</f>
        <v/>
      </c>
    </row>
    <row r="781">
      <c r="A781" s="7" t="n"/>
      <c r="C781" s="8" t="n"/>
      <c r="D781">
        <f>IF(OR($A781="",$C781=""),"",IF(SUMPRODUCT(IFERROR((ABS(Reconciliation!$C$4:$C$1003-$C781)&lt;0.005)*(ABS(Reconciliation!$B$4:$B$1003-$A781)&lt;=Reconciliation!$J$1),0))&gt;0,"Matched to payout","NO MATCHING PAYOUT"))</f>
        <v/>
      </c>
    </row>
    <row r="782">
      <c r="A782" s="7" t="n"/>
      <c r="C782" s="8" t="n"/>
      <c r="D782">
        <f>IF(OR($A782="",$C782=""),"",IF(SUMPRODUCT(IFERROR((ABS(Reconciliation!$C$4:$C$1003-$C782)&lt;0.005)*(ABS(Reconciliation!$B$4:$B$1003-$A782)&lt;=Reconciliation!$J$1),0))&gt;0,"Matched to payout","NO MATCHING PAYOUT"))</f>
        <v/>
      </c>
    </row>
    <row r="783">
      <c r="A783" s="7" t="n"/>
      <c r="C783" s="8" t="n"/>
      <c r="D783">
        <f>IF(OR($A783="",$C783=""),"",IF(SUMPRODUCT(IFERROR((ABS(Reconciliation!$C$4:$C$1003-$C783)&lt;0.005)*(ABS(Reconciliation!$B$4:$B$1003-$A783)&lt;=Reconciliation!$J$1),0))&gt;0,"Matched to payout","NO MATCHING PAYOUT"))</f>
        <v/>
      </c>
    </row>
    <row r="784">
      <c r="A784" s="7" t="n"/>
      <c r="C784" s="8" t="n"/>
      <c r="D784">
        <f>IF(OR($A784="",$C784=""),"",IF(SUMPRODUCT(IFERROR((ABS(Reconciliation!$C$4:$C$1003-$C784)&lt;0.005)*(ABS(Reconciliation!$B$4:$B$1003-$A784)&lt;=Reconciliation!$J$1),0))&gt;0,"Matched to payout","NO MATCHING PAYOUT"))</f>
        <v/>
      </c>
    </row>
    <row r="785">
      <c r="A785" s="7" t="n"/>
      <c r="C785" s="8" t="n"/>
      <c r="D785">
        <f>IF(OR($A785="",$C785=""),"",IF(SUMPRODUCT(IFERROR((ABS(Reconciliation!$C$4:$C$1003-$C785)&lt;0.005)*(ABS(Reconciliation!$B$4:$B$1003-$A785)&lt;=Reconciliation!$J$1),0))&gt;0,"Matched to payout","NO MATCHING PAYOUT"))</f>
        <v/>
      </c>
    </row>
    <row r="786">
      <c r="A786" s="7" t="n"/>
      <c r="C786" s="8" t="n"/>
      <c r="D786">
        <f>IF(OR($A786="",$C786=""),"",IF(SUMPRODUCT(IFERROR((ABS(Reconciliation!$C$4:$C$1003-$C786)&lt;0.005)*(ABS(Reconciliation!$B$4:$B$1003-$A786)&lt;=Reconciliation!$J$1),0))&gt;0,"Matched to payout","NO MATCHING PAYOUT"))</f>
        <v/>
      </c>
    </row>
    <row r="787">
      <c r="A787" s="7" t="n"/>
      <c r="C787" s="8" t="n"/>
      <c r="D787">
        <f>IF(OR($A787="",$C787=""),"",IF(SUMPRODUCT(IFERROR((ABS(Reconciliation!$C$4:$C$1003-$C787)&lt;0.005)*(ABS(Reconciliation!$B$4:$B$1003-$A787)&lt;=Reconciliation!$J$1),0))&gt;0,"Matched to payout","NO MATCHING PAYOUT"))</f>
        <v/>
      </c>
    </row>
    <row r="788">
      <c r="A788" s="7" t="n"/>
      <c r="C788" s="8" t="n"/>
      <c r="D788">
        <f>IF(OR($A788="",$C788=""),"",IF(SUMPRODUCT(IFERROR((ABS(Reconciliation!$C$4:$C$1003-$C788)&lt;0.005)*(ABS(Reconciliation!$B$4:$B$1003-$A788)&lt;=Reconciliation!$J$1),0))&gt;0,"Matched to payout","NO MATCHING PAYOUT"))</f>
        <v/>
      </c>
    </row>
    <row r="789">
      <c r="A789" s="7" t="n"/>
      <c r="C789" s="8" t="n"/>
      <c r="D789">
        <f>IF(OR($A789="",$C789=""),"",IF(SUMPRODUCT(IFERROR((ABS(Reconciliation!$C$4:$C$1003-$C789)&lt;0.005)*(ABS(Reconciliation!$B$4:$B$1003-$A789)&lt;=Reconciliation!$J$1),0))&gt;0,"Matched to payout","NO MATCHING PAYOUT"))</f>
        <v/>
      </c>
    </row>
    <row r="790">
      <c r="A790" s="7" t="n"/>
      <c r="C790" s="8" t="n"/>
      <c r="D790">
        <f>IF(OR($A790="",$C790=""),"",IF(SUMPRODUCT(IFERROR((ABS(Reconciliation!$C$4:$C$1003-$C790)&lt;0.005)*(ABS(Reconciliation!$B$4:$B$1003-$A790)&lt;=Reconciliation!$J$1),0))&gt;0,"Matched to payout","NO MATCHING PAYOUT"))</f>
        <v/>
      </c>
    </row>
    <row r="791">
      <c r="A791" s="7" t="n"/>
      <c r="C791" s="8" t="n"/>
      <c r="D791">
        <f>IF(OR($A791="",$C791=""),"",IF(SUMPRODUCT(IFERROR((ABS(Reconciliation!$C$4:$C$1003-$C791)&lt;0.005)*(ABS(Reconciliation!$B$4:$B$1003-$A791)&lt;=Reconciliation!$J$1),0))&gt;0,"Matched to payout","NO MATCHING PAYOUT"))</f>
        <v/>
      </c>
    </row>
    <row r="792">
      <c r="A792" s="7" t="n"/>
      <c r="C792" s="8" t="n"/>
      <c r="D792">
        <f>IF(OR($A792="",$C792=""),"",IF(SUMPRODUCT(IFERROR((ABS(Reconciliation!$C$4:$C$1003-$C792)&lt;0.005)*(ABS(Reconciliation!$B$4:$B$1003-$A792)&lt;=Reconciliation!$J$1),0))&gt;0,"Matched to payout","NO MATCHING PAYOUT"))</f>
        <v/>
      </c>
    </row>
    <row r="793">
      <c r="A793" s="7" t="n"/>
      <c r="C793" s="8" t="n"/>
      <c r="D793">
        <f>IF(OR($A793="",$C793=""),"",IF(SUMPRODUCT(IFERROR((ABS(Reconciliation!$C$4:$C$1003-$C793)&lt;0.005)*(ABS(Reconciliation!$B$4:$B$1003-$A793)&lt;=Reconciliation!$J$1),0))&gt;0,"Matched to payout","NO MATCHING PAYOUT"))</f>
        <v/>
      </c>
    </row>
    <row r="794">
      <c r="A794" s="7" t="n"/>
      <c r="C794" s="8" t="n"/>
      <c r="D794">
        <f>IF(OR($A794="",$C794=""),"",IF(SUMPRODUCT(IFERROR((ABS(Reconciliation!$C$4:$C$1003-$C794)&lt;0.005)*(ABS(Reconciliation!$B$4:$B$1003-$A794)&lt;=Reconciliation!$J$1),0))&gt;0,"Matched to payout","NO MATCHING PAYOUT"))</f>
        <v/>
      </c>
    </row>
    <row r="795">
      <c r="A795" s="7" t="n"/>
      <c r="C795" s="8" t="n"/>
      <c r="D795">
        <f>IF(OR($A795="",$C795=""),"",IF(SUMPRODUCT(IFERROR((ABS(Reconciliation!$C$4:$C$1003-$C795)&lt;0.005)*(ABS(Reconciliation!$B$4:$B$1003-$A795)&lt;=Reconciliation!$J$1),0))&gt;0,"Matched to payout","NO MATCHING PAYOUT"))</f>
        <v/>
      </c>
    </row>
    <row r="796">
      <c r="A796" s="7" t="n"/>
      <c r="C796" s="8" t="n"/>
      <c r="D796">
        <f>IF(OR($A796="",$C796=""),"",IF(SUMPRODUCT(IFERROR((ABS(Reconciliation!$C$4:$C$1003-$C796)&lt;0.005)*(ABS(Reconciliation!$B$4:$B$1003-$A796)&lt;=Reconciliation!$J$1),0))&gt;0,"Matched to payout","NO MATCHING PAYOUT"))</f>
        <v/>
      </c>
    </row>
    <row r="797">
      <c r="A797" s="7" t="n"/>
      <c r="C797" s="8" t="n"/>
      <c r="D797">
        <f>IF(OR($A797="",$C797=""),"",IF(SUMPRODUCT(IFERROR((ABS(Reconciliation!$C$4:$C$1003-$C797)&lt;0.005)*(ABS(Reconciliation!$B$4:$B$1003-$A797)&lt;=Reconciliation!$J$1),0))&gt;0,"Matched to payout","NO MATCHING PAYOUT"))</f>
        <v/>
      </c>
    </row>
    <row r="798">
      <c r="A798" s="7" t="n"/>
      <c r="C798" s="8" t="n"/>
      <c r="D798">
        <f>IF(OR($A798="",$C798=""),"",IF(SUMPRODUCT(IFERROR((ABS(Reconciliation!$C$4:$C$1003-$C798)&lt;0.005)*(ABS(Reconciliation!$B$4:$B$1003-$A798)&lt;=Reconciliation!$J$1),0))&gt;0,"Matched to payout","NO MATCHING PAYOUT"))</f>
        <v/>
      </c>
    </row>
    <row r="799">
      <c r="A799" s="7" t="n"/>
      <c r="C799" s="8" t="n"/>
      <c r="D799">
        <f>IF(OR($A799="",$C799=""),"",IF(SUMPRODUCT(IFERROR((ABS(Reconciliation!$C$4:$C$1003-$C799)&lt;0.005)*(ABS(Reconciliation!$B$4:$B$1003-$A799)&lt;=Reconciliation!$J$1),0))&gt;0,"Matched to payout","NO MATCHING PAYOUT"))</f>
        <v/>
      </c>
    </row>
    <row r="800">
      <c r="A800" s="7" t="n"/>
      <c r="C800" s="8" t="n"/>
      <c r="D800">
        <f>IF(OR($A800="",$C800=""),"",IF(SUMPRODUCT(IFERROR((ABS(Reconciliation!$C$4:$C$1003-$C800)&lt;0.005)*(ABS(Reconciliation!$B$4:$B$1003-$A800)&lt;=Reconciliation!$J$1),0))&gt;0,"Matched to payout","NO MATCHING PAYOUT"))</f>
        <v/>
      </c>
    </row>
    <row r="801">
      <c r="A801" s="7" t="n"/>
      <c r="C801" s="8" t="n"/>
      <c r="D801">
        <f>IF(OR($A801="",$C801=""),"",IF(SUMPRODUCT(IFERROR((ABS(Reconciliation!$C$4:$C$1003-$C801)&lt;0.005)*(ABS(Reconciliation!$B$4:$B$1003-$A801)&lt;=Reconciliation!$J$1),0))&gt;0,"Matched to payout","NO MATCHING PAYOUT"))</f>
        <v/>
      </c>
    </row>
    <row r="802">
      <c r="A802" s="7" t="n"/>
      <c r="C802" s="8" t="n"/>
      <c r="D802">
        <f>IF(OR($A802="",$C802=""),"",IF(SUMPRODUCT(IFERROR((ABS(Reconciliation!$C$4:$C$1003-$C802)&lt;0.005)*(ABS(Reconciliation!$B$4:$B$1003-$A802)&lt;=Reconciliation!$J$1),0))&gt;0,"Matched to payout","NO MATCHING PAYOUT"))</f>
        <v/>
      </c>
    </row>
    <row r="803">
      <c r="A803" s="7" t="n"/>
      <c r="C803" s="8" t="n"/>
      <c r="D803">
        <f>IF(OR($A803="",$C803=""),"",IF(SUMPRODUCT(IFERROR((ABS(Reconciliation!$C$4:$C$1003-$C803)&lt;0.005)*(ABS(Reconciliation!$B$4:$B$1003-$A803)&lt;=Reconciliation!$J$1),0))&gt;0,"Matched to payout","NO MATCHING PAYOUT"))</f>
        <v/>
      </c>
    </row>
    <row r="804">
      <c r="A804" s="7" t="n"/>
      <c r="C804" s="8" t="n"/>
      <c r="D804">
        <f>IF(OR($A804="",$C804=""),"",IF(SUMPRODUCT(IFERROR((ABS(Reconciliation!$C$4:$C$1003-$C804)&lt;0.005)*(ABS(Reconciliation!$B$4:$B$1003-$A804)&lt;=Reconciliation!$J$1),0))&gt;0,"Matched to payout","NO MATCHING PAYOUT"))</f>
        <v/>
      </c>
    </row>
    <row r="805">
      <c r="A805" s="7" t="n"/>
      <c r="C805" s="8" t="n"/>
      <c r="D805">
        <f>IF(OR($A805="",$C805=""),"",IF(SUMPRODUCT(IFERROR((ABS(Reconciliation!$C$4:$C$1003-$C805)&lt;0.005)*(ABS(Reconciliation!$B$4:$B$1003-$A805)&lt;=Reconciliation!$J$1),0))&gt;0,"Matched to payout","NO MATCHING PAYOUT"))</f>
        <v/>
      </c>
    </row>
    <row r="806">
      <c r="A806" s="7" t="n"/>
      <c r="C806" s="8" t="n"/>
      <c r="D806">
        <f>IF(OR($A806="",$C806=""),"",IF(SUMPRODUCT(IFERROR((ABS(Reconciliation!$C$4:$C$1003-$C806)&lt;0.005)*(ABS(Reconciliation!$B$4:$B$1003-$A806)&lt;=Reconciliation!$J$1),0))&gt;0,"Matched to payout","NO MATCHING PAYOUT"))</f>
        <v/>
      </c>
    </row>
    <row r="807">
      <c r="A807" s="7" t="n"/>
      <c r="C807" s="8" t="n"/>
      <c r="D807">
        <f>IF(OR($A807="",$C807=""),"",IF(SUMPRODUCT(IFERROR((ABS(Reconciliation!$C$4:$C$1003-$C807)&lt;0.005)*(ABS(Reconciliation!$B$4:$B$1003-$A807)&lt;=Reconciliation!$J$1),0))&gt;0,"Matched to payout","NO MATCHING PAYOUT"))</f>
        <v/>
      </c>
    </row>
    <row r="808">
      <c r="A808" s="7" t="n"/>
      <c r="C808" s="8" t="n"/>
      <c r="D808">
        <f>IF(OR($A808="",$C808=""),"",IF(SUMPRODUCT(IFERROR((ABS(Reconciliation!$C$4:$C$1003-$C808)&lt;0.005)*(ABS(Reconciliation!$B$4:$B$1003-$A808)&lt;=Reconciliation!$J$1),0))&gt;0,"Matched to payout","NO MATCHING PAYOUT"))</f>
        <v/>
      </c>
    </row>
    <row r="809">
      <c r="A809" s="7" t="n"/>
      <c r="C809" s="8" t="n"/>
      <c r="D809">
        <f>IF(OR($A809="",$C809=""),"",IF(SUMPRODUCT(IFERROR((ABS(Reconciliation!$C$4:$C$1003-$C809)&lt;0.005)*(ABS(Reconciliation!$B$4:$B$1003-$A809)&lt;=Reconciliation!$J$1),0))&gt;0,"Matched to payout","NO MATCHING PAYOUT"))</f>
        <v/>
      </c>
    </row>
    <row r="810">
      <c r="A810" s="7" t="n"/>
      <c r="C810" s="8" t="n"/>
      <c r="D810">
        <f>IF(OR($A810="",$C810=""),"",IF(SUMPRODUCT(IFERROR((ABS(Reconciliation!$C$4:$C$1003-$C810)&lt;0.005)*(ABS(Reconciliation!$B$4:$B$1003-$A810)&lt;=Reconciliation!$J$1),0))&gt;0,"Matched to payout","NO MATCHING PAYOUT"))</f>
        <v/>
      </c>
    </row>
    <row r="811">
      <c r="A811" s="7" t="n"/>
      <c r="C811" s="8" t="n"/>
      <c r="D811">
        <f>IF(OR($A811="",$C811=""),"",IF(SUMPRODUCT(IFERROR((ABS(Reconciliation!$C$4:$C$1003-$C811)&lt;0.005)*(ABS(Reconciliation!$B$4:$B$1003-$A811)&lt;=Reconciliation!$J$1),0))&gt;0,"Matched to payout","NO MATCHING PAYOUT"))</f>
        <v/>
      </c>
    </row>
    <row r="812">
      <c r="A812" s="7" t="n"/>
      <c r="C812" s="8" t="n"/>
      <c r="D812">
        <f>IF(OR($A812="",$C812=""),"",IF(SUMPRODUCT(IFERROR((ABS(Reconciliation!$C$4:$C$1003-$C812)&lt;0.005)*(ABS(Reconciliation!$B$4:$B$1003-$A812)&lt;=Reconciliation!$J$1),0))&gt;0,"Matched to payout","NO MATCHING PAYOUT"))</f>
        <v/>
      </c>
    </row>
    <row r="813">
      <c r="A813" s="7" t="n"/>
      <c r="C813" s="8" t="n"/>
      <c r="D813">
        <f>IF(OR($A813="",$C813=""),"",IF(SUMPRODUCT(IFERROR((ABS(Reconciliation!$C$4:$C$1003-$C813)&lt;0.005)*(ABS(Reconciliation!$B$4:$B$1003-$A813)&lt;=Reconciliation!$J$1),0))&gt;0,"Matched to payout","NO MATCHING PAYOUT"))</f>
        <v/>
      </c>
    </row>
    <row r="814">
      <c r="A814" s="7" t="n"/>
      <c r="C814" s="8" t="n"/>
      <c r="D814">
        <f>IF(OR($A814="",$C814=""),"",IF(SUMPRODUCT(IFERROR((ABS(Reconciliation!$C$4:$C$1003-$C814)&lt;0.005)*(ABS(Reconciliation!$B$4:$B$1003-$A814)&lt;=Reconciliation!$J$1),0))&gt;0,"Matched to payout","NO MATCHING PAYOUT"))</f>
        <v/>
      </c>
    </row>
    <row r="815">
      <c r="A815" s="7" t="n"/>
      <c r="C815" s="8" t="n"/>
      <c r="D815">
        <f>IF(OR($A815="",$C815=""),"",IF(SUMPRODUCT(IFERROR((ABS(Reconciliation!$C$4:$C$1003-$C815)&lt;0.005)*(ABS(Reconciliation!$B$4:$B$1003-$A815)&lt;=Reconciliation!$J$1),0))&gt;0,"Matched to payout","NO MATCHING PAYOUT"))</f>
        <v/>
      </c>
    </row>
    <row r="816">
      <c r="A816" s="7" t="n"/>
      <c r="C816" s="8" t="n"/>
      <c r="D816">
        <f>IF(OR($A816="",$C816=""),"",IF(SUMPRODUCT(IFERROR((ABS(Reconciliation!$C$4:$C$1003-$C816)&lt;0.005)*(ABS(Reconciliation!$B$4:$B$1003-$A816)&lt;=Reconciliation!$J$1),0))&gt;0,"Matched to payout","NO MATCHING PAYOUT"))</f>
        <v/>
      </c>
    </row>
    <row r="817">
      <c r="A817" s="7" t="n"/>
      <c r="C817" s="8" t="n"/>
      <c r="D817">
        <f>IF(OR($A817="",$C817=""),"",IF(SUMPRODUCT(IFERROR((ABS(Reconciliation!$C$4:$C$1003-$C817)&lt;0.005)*(ABS(Reconciliation!$B$4:$B$1003-$A817)&lt;=Reconciliation!$J$1),0))&gt;0,"Matched to payout","NO MATCHING PAYOUT"))</f>
        <v/>
      </c>
    </row>
    <row r="818">
      <c r="A818" s="7" t="n"/>
      <c r="C818" s="8" t="n"/>
      <c r="D818">
        <f>IF(OR($A818="",$C818=""),"",IF(SUMPRODUCT(IFERROR((ABS(Reconciliation!$C$4:$C$1003-$C818)&lt;0.005)*(ABS(Reconciliation!$B$4:$B$1003-$A818)&lt;=Reconciliation!$J$1),0))&gt;0,"Matched to payout","NO MATCHING PAYOUT"))</f>
        <v/>
      </c>
    </row>
    <row r="819">
      <c r="A819" s="7" t="n"/>
      <c r="C819" s="8" t="n"/>
      <c r="D819">
        <f>IF(OR($A819="",$C819=""),"",IF(SUMPRODUCT(IFERROR((ABS(Reconciliation!$C$4:$C$1003-$C819)&lt;0.005)*(ABS(Reconciliation!$B$4:$B$1003-$A819)&lt;=Reconciliation!$J$1),0))&gt;0,"Matched to payout","NO MATCHING PAYOUT"))</f>
        <v/>
      </c>
    </row>
    <row r="820">
      <c r="A820" s="7" t="n"/>
      <c r="C820" s="8" t="n"/>
      <c r="D820">
        <f>IF(OR($A820="",$C820=""),"",IF(SUMPRODUCT(IFERROR((ABS(Reconciliation!$C$4:$C$1003-$C820)&lt;0.005)*(ABS(Reconciliation!$B$4:$B$1003-$A820)&lt;=Reconciliation!$J$1),0))&gt;0,"Matched to payout","NO MATCHING PAYOUT"))</f>
        <v/>
      </c>
    </row>
    <row r="821">
      <c r="A821" s="7" t="n"/>
      <c r="C821" s="8" t="n"/>
      <c r="D821">
        <f>IF(OR($A821="",$C821=""),"",IF(SUMPRODUCT(IFERROR((ABS(Reconciliation!$C$4:$C$1003-$C821)&lt;0.005)*(ABS(Reconciliation!$B$4:$B$1003-$A821)&lt;=Reconciliation!$J$1),0))&gt;0,"Matched to payout","NO MATCHING PAYOUT"))</f>
        <v/>
      </c>
    </row>
    <row r="822">
      <c r="A822" s="7" t="n"/>
      <c r="C822" s="8" t="n"/>
      <c r="D822">
        <f>IF(OR($A822="",$C822=""),"",IF(SUMPRODUCT(IFERROR((ABS(Reconciliation!$C$4:$C$1003-$C822)&lt;0.005)*(ABS(Reconciliation!$B$4:$B$1003-$A822)&lt;=Reconciliation!$J$1),0))&gt;0,"Matched to payout","NO MATCHING PAYOUT"))</f>
        <v/>
      </c>
    </row>
    <row r="823">
      <c r="A823" s="7" t="n"/>
      <c r="C823" s="8" t="n"/>
      <c r="D823">
        <f>IF(OR($A823="",$C823=""),"",IF(SUMPRODUCT(IFERROR((ABS(Reconciliation!$C$4:$C$1003-$C823)&lt;0.005)*(ABS(Reconciliation!$B$4:$B$1003-$A823)&lt;=Reconciliation!$J$1),0))&gt;0,"Matched to payout","NO MATCHING PAYOUT"))</f>
        <v/>
      </c>
    </row>
    <row r="824">
      <c r="A824" s="7" t="n"/>
      <c r="C824" s="8" t="n"/>
      <c r="D824">
        <f>IF(OR($A824="",$C824=""),"",IF(SUMPRODUCT(IFERROR((ABS(Reconciliation!$C$4:$C$1003-$C824)&lt;0.005)*(ABS(Reconciliation!$B$4:$B$1003-$A824)&lt;=Reconciliation!$J$1),0))&gt;0,"Matched to payout","NO MATCHING PAYOUT"))</f>
        <v/>
      </c>
    </row>
    <row r="825">
      <c r="A825" s="7" t="n"/>
      <c r="C825" s="8" t="n"/>
      <c r="D825">
        <f>IF(OR($A825="",$C825=""),"",IF(SUMPRODUCT(IFERROR((ABS(Reconciliation!$C$4:$C$1003-$C825)&lt;0.005)*(ABS(Reconciliation!$B$4:$B$1003-$A825)&lt;=Reconciliation!$J$1),0))&gt;0,"Matched to payout","NO MATCHING PAYOUT"))</f>
        <v/>
      </c>
    </row>
    <row r="826">
      <c r="A826" s="7" t="n"/>
      <c r="C826" s="8" t="n"/>
      <c r="D826">
        <f>IF(OR($A826="",$C826=""),"",IF(SUMPRODUCT(IFERROR((ABS(Reconciliation!$C$4:$C$1003-$C826)&lt;0.005)*(ABS(Reconciliation!$B$4:$B$1003-$A826)&lt;=Reconciliation!$J$1),0))&gt;0,"Matched to payout","NO MATCHING PAYOUT"))</f>
        <v/>
      </c>
    </row>
    <row r="827">
      <c r="A827" s="7" t="n"/>
      <c r="C827" s="8" t="n"/>
      <c r="D827">
        <f>IF(OR($A827="",$C827=""),"",IF(SUMPRODUCT(IFERROR((ABS(Reconciliation!$C$4:$C$1003-$C827)&lt;0.005)*(ABS(Reconciliation!$B$4:$B$1003-$A827)&lt;=Reconciliation!$J$1),0))&gt;0,"Matched to payout","NO MATCHING PAYOUT"))</f>
        <v/>
      </c>
    </row>
    <row r="828">
      <c r="A828" s="7" t="n"/>
      <c r="C828" s="8" t="n"/>
      <c r="D828">
        <f>IF(OR($A828="",$C828=""),"",IF(SUMPRODUCT(IFERROR((ABS(Reconciliation!$C$4:$C$1003-$C828)&lt;0.005)*(ABS(Reconciliation!$B$4:$B$1003-$A828)&lt;=Reconciliation!$J$1),0))&gt;0,"Matched to payout","NO MATCHING PAYOUT"))</f>
        <v/>
      </c>
    </row>
    <row r="829">
      <c r="A829" s="7" t="n"/>
      <c r="C829" s="8" t="n"/>
      <c r="D829">
        <f>IF(OR($A829="",$C829=""),"",IF(SUMPRODUCT(IFERROR((ABS(Reconciliation!$C$4:$C$1003-$C829)&lt;0.005)*(ABS(Reconciliation!$B$4:$B$1003-$A829)&lt;=Reconciliation!$J$1),0))&gt;0,"Matched to payout","NO MATCHING PAYOUT"))</f>
        <v/>
      </c>
    </row>
    <row r="830">
      <c r="A830" s="7" t="n"/>
      <c r="C830" s="8" t="n"/>
      <c r="D830">
        <f>IF(OR($A830="",$C830=""),"",IF(SUMPRODUCT(IFERROR((ABS(Reconciliation!$C$4:$C$1003-$C830)&lt;0.005)*(ABS(Reconciliation!$B$4:$B$1003-$A830)&lt;=Reconciliation!$J$1),0))&gt;0,"Matched to payout","NO MATCHING PAYOUT"))</f>
        <v/>
      </c>
    </row>
    <row r="831">
      <c r="A831" s="7" t="n"/>
      <c r="C831" s="8" t="n"/>
      <c r="D831">
        <f>IF(OR($A831="",$C831=""),"",IF(SUMPRODUCT(IFERROR((ABS(Reconciliation!$C$4:$C$1003-$C831)&lt;0.005)*(ABS(Reconciliation!$B$4:$B$1003-$A831)&lt;=Reconciliation!$J$1),0))&gt;0,"Matched to payout","NO MATCHING PAYOUT"))</f>
        <v/>
      </c>
    </row>
    <row r="832">
      <c r="A832" s="7" t="n"/>
      <c r="C832" s="8" t="n"/>
      <c r="D832">
        <f>IF(OR($A832="",$C832=""),"",IF(SUMPRODUCT(IFERROR((ABS(Reconciliation!$C$4:$C$1003-$C832)&lt;0.005)*(ABS(Reconciliation!$B$4:$B$1003-$A832)&lt;=Reconciliation!$J$1),0))&gt;0,"Matched to payout","NO MATCHING PAYOUT"))</f>
        <v/>
      </c>
    </row>
    <row r="833">
      <c r="A833" s="7" t="n"/>
      <c r="C833" s="8" t="n"/>
      <c r="D833">
        <f>IF(OR($A833="",$C833=""),"",IF(SUMPRODUCT(IFERROR((ABS(Reconciliation!$C$4:$C$1003-$C833)&lt;0.005)*(ABS(Reconciliation!$B$4:$B$1003-$A833)&lt;=Reconciliation!$J$1),0))&gt;0,"Matched to payout","NO MATCHING PAYOUT"))</f>
        <v/>
      </c>
    </row>
    <row r="834">
      <c r="A834" s="7" t="n"/>
      <c r="C834" s="8" t="n"/>
      <c r="D834">
        <f>IF(OR($A834="",$C834=""),"",IF(SUMPRODUCT(IFERROR((ABS(Reconciliation!$C$4:$C$1003-$C834)&lt;0.005)*(ABS(Reconciliation!$B$4:$B$1003-$A834)&lt;=Reconciliation!$J$1),0))&gt;0,"Matched to payout","NO MATCHING PAYOUT"))</f>
        <v/>
      </c>
    </row>
    <row r="835">
      <c r="A835" s="7" t="n"/>
      <c r="C835" s="8" t="n"/>
      <c r="D835">
        <f>IF(OR($A835="",$C835=""),"",IF(SUMPRODUCT(IFERROR((ABS(Reconciliation!$C$4:$C$1003-$C835)&lt;0.005)*(ABS(Reconciliation!$B$4:$B$1003-$A835)&lt;=Reconciliation!$J$1),0))&gt;0,"Matched to payout","NO MATCHING PAYOUT"))</f>
        <v/>
      </c>
    </row>
    <row r="836">
      <c r="A836" s="7" t="n"/>
      <c r="C836" s="8" t="n"/>
      <c r="D836">
        <f>IF(OR($A836="",$C836=""),"",IF(SUMPRODUCT(IFERROR((ABS(Reconciliation!$C$4:$C$1003-$C836)&lt;0.005)*(ABS(Reconciliation!$B$4:$B$1003-$A836)&lt;=Reconciliation!$J$1),0))&gt;0,"Matched to payout","NO MATCHING PAYOUT"))</f>
        <v/>
      </c>
    </row>
    <row r="837">
      <c r="A837" s="7" t="n"/>
      <c r="C837" s="8" t="n"/>
      <c r="D837">
        <f>IF(OR($A837="",$C837=""),"",IF(SUMPRODUCT(IFERROR((ABS(Reconciliation!$C$4:$C$1003-$C837)&lt;0.005)*(ABS(Reconciliation!$B$4:$B$1003-$A837)&lt;=Reconciliation!$J$1),0))&gt;0,"Matched to payout","NO MATCHING PAYOUT"))</f>
        <v/>
      </c>
    </row>
    <row r="838">
      <c r="A838" s="7" t="n"/>
      <c r="C838" s="8" t="n"/>
      <c r="D838">
        <f>IF(OR($A838="",$C838=""),"",IF(SUMPRODUCT(IFERROR((ABS(Reconciliation!$C$4:$C$1003-$C838)&lt;0.005)*(ABS(Reconciliation!$B$4:$B$1003-$A838)&lt;=Reconciliation!$J$1),0))&gt;0,"Matched to payout","NO MATCHING PAYOUT"))</f>
        <v/>
      </c>
    </row>
    <row r="839">
      <c r="A839" s="7" t="n"/>
      <c r="C839" s="8" t="n"/>
      <c r="D839">
        <f>IF(OR($A839="",$C839=""),"",IF(SUMPRODUCT(IFERROR((ABS(Reconciliation!$C$4:$C$1003-$C839)&lt;0.005)*(ABS(Reconciliation!$B$4:$B$1003-$A839)&lt;=Reconciliation!$J$1),0))&gt;0,"Matched to payout","NO MATCHING PAYOUT"))</f>
        <v/>
      </c>
    </row>
    <row r="840">
      <c r="A840" s="7" t="n"/>
      <c r="C840" s="8" t="n"/>
      <c r="D840">
        <f>IF(OR($A840="",$C840=""),"",IF(SUMPRODUCT(IFERROR((ABS(Reconciliation!$C$4:$C$1003-$C840)&lt;0.005)*(ABS(Reconciliation!$B$4:$B$1003-$A840)&lt;=Reconciliation!$J$1),0))&gt;0,"Matched to payout","NO MATCHING PAYOUT"))</f>
        <v/>
      </c>
    </row>
    <row r="841">
      <c r="A841" s="7" t="n"/>
      <c r="C841" s="8" t="n"/>
      <c r="D841">
        <f>IF(OR($A841="",$C841=""),"",IF(SUMPRODUCT(IFERROR((ABS(Reconciliation!$C$4:$C$1003-$C841)&lt;0.005)*(ABS(Reconciliation!$B$4:$B$1003-$A841)&lt;=Reconciliation!$J$1),0))&gt;0,"Matched to payout","NO MATCHING PAYOUT"))</f>
        <v/>
      </c>
    </row>
    <row r="842">
      <c r="A842" s="7" t="n"/>
      <c r="C842" s="8" t="n"/>
      <c r="D842">
        <f>IF(OR($A842="",$C842=""),"",IF(SUMPRODUCT(IFERROR((ABS(Reconciliation!$C$4:$C$1003-$C842)&lt;0.005)*(ABS(Reconciliation!$B$4:$B$1003-$A842)&lt;=Reconciliation!$J$1),0))&gt;0,"Matched to payout","NO MATCHING PAYOUT"))</f>
        <v/>
      </c>
    </row>
    <row r="843">
      <c r="A843" s="7" t="n"/>
      <c r="C843" s="8" t="n"/>
      <c r="D843">
        <f>IF(OR($A843="",$C843=""),"",IF(SUMPRODUCT(IFERROR((ABS(Reconciliation!$C$4:$C$1003-$C843)&lt;0.005)*(ABS(Reconciliation!$B$4:$B$1003-$A843)&lt;=Reconciliation!$J$1),0))&gt;0,"Matched to payout","NO MATCHING PAYOUT"))</f>
        <v/>
      </c>
    </row>
    <row r="844">
      <c r="A844" s="7" t="n"/>
      <c r="C844" s="8" t="n"/>
      <c r="D844">
        <f>IF(OR($A844="",$C844=""),"",IF(SUMPRODUCT(IFERROR((ABS(Reconciliation!$C$4:$C$1003-$C844)&lt;0.005)*(ABS(Reconciliation!$B$4:$B$1003-$A844)&lt;=Reconciliation!$J$1),0))&gt;0,"Matched to payout","NO MATCHING PAYOUT"))</f>
        <v/>
      </c>
    </row>
    <row r="845">
      <c r="A845" s="7" t="n"/>
      <c r="C845" s="8" t="n"/>
      <c r="D845">
        <f>IF(OR($A845="",$C845=""),"",IF(SUMPRODUCT(IFERROR((ABS(Reconciliation!$C$4:$C$1003-$C845)&lt;0.005)*(ABS(Reconciliation!$B$4:$B$1003-$A845)&lt;=Reconciliation!$J$1),0))&gt;0,"Matched to payout","NO MATCHING PAYOUT"))</f>
        <v/>
      </c>
    </row>
    <row r="846">
      <c r="A846" s="7" t="n"/>
      <c r="C846" s="8" t="n"/>
      <c r="D846">
        <f>IF(OR($A846="",$C846=""),"",IF(SUMPRODUCT(IFERROR((ABS(Reconciliation!$C$4:$C$1003-$C846)&lt;0.005)*(ABS(Reconciliation!$B$4:$B$1003-$A846)&lt;=Reconciliation!$J$1),0))&gt;0,"Matched to payout","NO MATCHING PAYOUT"))</f>
        <v/>
      </c>
    </row>
    <row r="847">
      <c r="A847" s="7" t="n"/>
      <c r="C847" s="8" t="n"/>
      <c r="D847">
        <f>IF(OR($A847="",$C847=""),"",IF(SUMPRODUCT(IFERROR((ABS(Reconciliation!$C$4:$C$1003-$C847)&lt;0.005)*(ABS(Reconciliation!$B$4:$B$1003-$A847)&lt;=Reconciliation!$J$1),0))&gt;0,"Matched to payout","NO MATCHING PAYOUT"))</f>
        <v/>
      </c>
    </row>
    <row r="848">
      <c r="A848" s="7" t="n"/>
      <c r="C848" s="8" t="n"/>
      <c r="D848">
        <f>IF(OR($A848="",$C848=""),"",IF(SUMPRODUCT(IFERROR((ABS(Reconciliation!$C$4:$C$1003-$C848)&lt;0.005)*(ABS(Reconciliation!$B$4:$B$1003-$A848)&lt;=Reconciliation!$J$1),0))&gt;0,"Matched to payout","NO MATCHING PAYOUT"))</f>
        <v/>
      </c>
    </row>
    <row r="849">
      <c r="A849" s="7" t="n"/>
      <c r="C849" s="8" t="n"/>
      <c r="D849">
        <f>IF(OR($A849="",$C849=""),"",IF(SUMPRODUCT(IFERROR((ABS(Reconciliation!$C$4:$C$1003-$C849)&lt;0.005)*(ABS(Reconciliation!$B$4:$B$1003-$A849)&lt;=Reconciliation!$J$1),0))&gt;0,"Matched to payout","NO MATCHING PAYOUT"))</f>
        <v/>
      </c>
    </row>
    <row r="850">
      <c r="A850" s="7" t="n"/>
      <c r="C850" s="8" t="n"/>
      <c r="D850">
        <f>IF(OR($A850="",$C850=""),"",IF(SUMPRODUCT(IFERROR((ABS(Reconciliation!$C$4:$C$1003-$C850)&lt;0.005)*(ABS(Reconciliation!$B$4:$B$1003-$A850)&lt;=Reconciliation!$J$1),0))&gt;0,"Matched to payout","NO MATCHING PAYOUT"))</f>
        <v/>
      </c>
    </row>
    <row r="851">
      <c r="A851" s="7" t="n"/>
      <c r="C851" s="8" t="n"/>
      <c r="D851">
        <f>IF(OR($A851="",$C851=""),"",IF(SUMPRODUCT(IFERROR((ABS(Reconciliation!$C$4:$C$1003-$C851)&lt;0.005)*(ABS(Reconciliation!$B$4:$B$1003-$A851)&lt;=Reconciliation!$J$1),0))&gt;0,"Matched to payout","NO MATCHING PAYOUT"))</f>
        <v/>
      </c>
    </row>
    <row r="852">
      <c r="A852" s="7" t="n"/>
      <c r="C852" s="8" t="n"/>
      <c r="D852">
        <f>IF(OR($A852="",$C852=""),"",IF(SUMPRODUCT(IFERROR((ABS(Reconciliation!$C$4:$C$1003-$C852)&lt;0.005)*(ABS(Reconciliation!$B$4:$B$1003-$A852)&lt;=Reconciliation!$J$1),0))&gt;0,"Matched to payout","NO MATCHING PAYOUT"))</f>
        <v/>
      </c>
    </row>
    <row r="853">
      <c r="A853" s="7" t="n"/>
      <c r="C853" s="8" t="n"/>
      <c r="D853">
        <f>IF(OR($A853="",$C853=""),"",IF(SUMPRODUCT(IFERROR((ABS(Reconciliation!$C$4:$C$1003-$C853)&lt;0.005)*(ABS(Reconciliation!$B$4:$B$1003-$A853)&lt;=Reconciliation!$J$1),0))&gt;0,"Matched to payout","NO MATCHING PAYOUT"))</f>
        <v/>
      </c>
    </row>
    <row r="854">
      <c r="A854" s="7" t="n"/>
      <c r="C854" s="8" t="n"/>
      <c r="D854">
        <f>IF(OR($A854="",$C854=""),"",IF(SUMPRODUCT(IFERROR((ABS(Reconciliation!$C$4:$C$1003-$C854)&lt;0.005)*(ABS(Reconciliation!$B$4:$B$1003-$A854)&lt;=Reconciliation!$J$1),0))&gt;0,"Matched to payout","NO MATCHING PAYOUT"))</f>
        <v/>
      </c>
    </row>
    <row r="855">
      <c r="A855" s="7" t="n"/>
      <c r="C855" s="8" t="n"/>
      <c r="D855">
        <f>IF(OR($A855="",$C855=""),"",IF(SUMPRODUCT(IFERROR((ABS(Reconciliation!$C$4:$C$1003-$C855)&lt;0.005)*(ABS(Reconciliation!$B$4:$B$1003-$A855)&lt;=Reconciliation!$J$1),0))&gt;0,"Matched to payout","NO MATCHING PAYOUT"))</f>
        <v/>
      </c>
    </row>
    <row r="856">
      <c r="A856" s="7" t="n"/>
      <c r="C856" s="8" t="n"/>
      <c r="D856">
        <f>IF(OR($A856="",$C856=""),"",IF(SUMPRODUCT(IFERROR((ABS(Reconciliation!$C$4:$C$1003-$C856)&lt;0.005)*(ABS(Reconciliation!$B$4:$B$1003-$A856)&lt;=Reconciliation!$J$1),0))&gt;0,"Matched to payout","NO MATCHING PAYOUT"))</f>
        <v/>
      </c>
    </row>
    <row r="857">
      <c r="A857" s="7" t="n"/>
      <c r="C857" s="8" t="n"/>
      <c r="D857">
        <f>IF(OR($A857="",$C857=""),"",IF(SUMPRODUCT(IFERROR((ABS(Reconciliation!$C$4:$C$1003-$C857)&lt;0.005)*(ABS(Reconciliation!$B$4:$B$1003-$A857)&lt;=Reconciliation!$J$1),0))&gt;0,"Matched to payout","NO MATCHING PAYOUT"))</f>
        <v/>
      </c>
    </row>
    <row r="858">
      <c r="A858" s="7" t="n"/>
      <c r="C858" s="8" t="n"/>
      <c r="D858">
        <f>IF(OR($A858="",$C858=""),"",IF(SUMPRODUCT(IFERROR((ABS(Reconciliation!$C$4:$C$1003-$C858)&lt;0.005)*(ABS(Reconciliation!$B$4:$B$1003-$A858)&lt;=Reconciliation!$J$1),0))&gt;0,"Matched to payout","NO MATCHING PAYOUT"))</f>
        <v/>
      </c>
    </row>
    <row r="859">
      <c r="A859" s="7" t="n"/>
      <c r="C859" s="8" t="n"/>
      <c r="D859">
        <f>IF(OR($A859="",$C859=""),"",IF(SUMPRODUCT(IFERROR((ABS(Reconciliation!$C$4:$C$1003-$C859)&lt;0.005)*(ABS(Reconciliation!$B$4:$B$1003-$A859)&lt;=Reconciliation!$J$1),0))&gt;0,"Matched to payout","NO MATCHING PAYOUT"))</f>
        <v/>
      </c>
    </row>
    <row r="860">
      <c r="A860" s="7" t="n"/>
      <c r="C860" s="8" t="n"/>
      <c r="D860">
        <f>IF(OR($A860="",$C860=""),"",IF(SUMPRODUCT(IFERROR((ABS(Reconciliation!$C$4:$C$1003-$C860)&lt;0.005)*(ABS(Reconciliation!$B$4:$B$1003-$A860)&lt;=Reconciliation!$J$1),0))&gt;0,"Matched to payout","NO MATCHING PAYOUT"))</f>
        <v/>
      </c>
    </row>
    <row r="861">
      <c r="A861" s="7" t="n"/>
      <c r="C861" s="8" t="n"/>
      <c r="D861">
        <f>IF(OR($A861="",$C861=""),"",IF(SUMPRODUCT(IFERROR((ABS(Reconciliation!$C$4:$C$1003-$C861)&lt;0.005)*(ABS(Reconciliation!$B$4:$B$1003-$A861)&lt;=Reconciliation!$J$1),0))&gt;0,"Matched to payout","NO MATCHING PAYOUT"))</f>
        <v/>
      </c>
    </row>
    <row r="862">
      <c r="A862" s="7" t="n"/>
      <c r="C862" s="8" t="n"/>
      <c r="D862">
        <f>IF(OR($A862="",$C862=""),"",IF(SUMPRODUCT(IFERROR((ABS(Reconciliation!$C$4:$C$1003-$C862)&lt;0.005)*(ABS(Reconciliation!$B$4:$B$1003-$A862)&lt;=Reconciliation!$J$1),0))&gt;0,"Matched to payout","NO MATCHING PAYOUT"))</f>
        <v/>
      </c>
    </row>
    <row r="863">
      <c r="A863" s="7" t="n"/>
      <c r="C863" s="8" t="n"/>
      <c r="D863">
        <f>IF(OR($A863="",$C863=""),"",IF(SUMPRODUCT(IFERROR((ABS(Reconciliation!$C$4:$C$1003-$C863)&lt;0.005)*(ABS(Reconciliation!$B$4:$B$1003-$A863)&lt;=Reconciliation!$J$1),0))&gt;0,"Matched to payout","NO MATCHING PAYOUT"))</f>
        <v/>
      </c>
    </row>
    <row r="864">
      <c r="A864" s="7" t="n"/>
      <c r="C864" s="8" t="n"/>
      <c r="D864">
        <f>IF(OR($A864="",$C864=""),"",IF(SUMPRODUCT(IFERROR((ABS(Reconciliation!$C$4:$C$1003-$C864)&lt;0.005)*(ABS(Reconciliation!$B$4:$B$1003-$A864)&lt;=Reconciliation!$J$1),0))&gt;0,"Matched to payout","NO MATCHING PAYOUT"))</f>
        <v/>
      </c>
    </row>
    <row r="865">
      <c r="A865" s="7" t="n"/>
      <c r="C865" s="8" t="n"/>
      <c r="D865">
        <f>IF(OR($A865="",$C865=""),"",IF(SUMPRODUCT(IFERROR((ABS(Reconciliation!$C$4:$C$1003-$C865)&lt;0.005)*(ABS(Reconciliation!$B$4:$B$1003-$A865)&lt;=Reconciliation!$J$1),0))&gt;0,"Matched to payout","NO MATCHING PAYOUT"))</f>
        <v/>
      </c>
    </row>
    <row r="866">
      <c r="A866" s="7" t="n"/>
      <c r="C866" s="8" t="n"/>
      <c r="D866">
        <f>IF(OR($A866="",$C866=""),"",IF(SUMPRODUCT(IFERROR((ABS(Reconciliation!$C$4:$C$1003-$C866)&lt;0.005)*(ABS(Reconciliation!$B$4:$B$1003-$A866)&lt;=Reconciliation!$J$1),0))&gt;0,"Matched to payout","NO MATCHING PAYOUT"))</f>
        <v/>
      </c>
    </row>
    <row r="867">
      <c r="A867" s="7" t="n"/>
      <c r="C867" s="8" t="n"/>
      <c r="D867">
        <f>IF(OR($A867="",$C867=""),"",IF(SUMPRODUCT(IFERROR((ABS(Reconciliation!$C$4:$C$1003-$C867)&lt;0.005)*(ABS(Reconciliation!$B$4:$B$1003-$A867)&lt;=Reconciliation!$J$1),0))&gt;0,"Matched to payout","NO MATCHING PAYOUT"))</f>
        <v/>
      </c>
    </row>
    <row r="868">
      <c r="A868" s="7" t="n"/>
      <c r="C868" s="8" t="n"/>
      <c r="D868">
        <f>IF(OR($A868="",$C868=""),"",IF(SUMPRODUCT(IFERROR((ABS(Reconciliation!$C$4:$C$1003-$C868)&lt;0.005)*(ABS(Reconciliation!$B$4:$B$1003-$A868)&lt;=Reconciliation!$J$1),0))&gt;0,"Matched to payout","NO MATCHING PAYOUT"))</f>
        <v/>
      </c>
    </row>
    <row r="869">
      <c r="A869" s="7" t="n"/>
      <c r="C869" s="8" t="n"/>
      <c r="D869">
        <f>IF(OR($A869="",$C869=""),"",IF(SUMPRODUCT(IFERROR((ABS(Reconciliation!$C$4:$C$1003-$C869)&lt;0.005)*(ABS(Reconciliation!$B$4:$B$1003-$A869)&lt;=Reconciliation!$J$1),0))&gt;0,"Matched to payout","NO MATCHING PAYOUT"))</f>
        <v/>
      </c>
    </row>
    <row r="870">
      <c r="A870" s="7" t="n"/>
      <c r="C870" s="8" t="n"/>
      <c r="D870">
        <f>IF(OR($A870="",$C870=""),"",IF(SUMPRODUCT(IFERROR((ABS(Reconciliation!$C$4:$C$1003-$C870)&lt;0.005)*(ABS(Reconciliation!$B$4:$B$1003-$A870)&lt;=Reconciliation!$J$1),0))&gt;0,"Matched to payout","NO MATCHING PAYOUT"))</f>
        <v/>
      </c>
    </row>
    <row r="871">
      <c r="A871" s="7" t="n"/>
      <c r="C871" s="8" t="n"/>
      <c r="D871">
        <f>IF(OR($A871="",$C871=""),"",IF(SUMPRODUCT(IFERROR((ABS(Reconciliation!$C$4:$C$1003-$C871)&lt;0.005)*(ABS(Reconciliation!$B$4:$B$1003-$A871)&lt;=Reconciliation!$J$1),0))&gt;0,"Matched to payout","NO MATCHING PAYOUT"))</f>
        <v/>
      </c>
    </row>
    <row r="872">
      <c r="A872" s="7" t="n"/>
      <c r="C872" s="8" t="n"/>
      <c r="D872">
        <f>IF(OR($A872="",$C872=""),"",IF(SUMPRODUCT(IFERROR((ABS(Reconciliation!$C$4:$C$1003-$C872)&lt;0.005)*(ABS(Reconciliation!$B$4:$B$1003-$A872)&lt;=Reconciliation!$J$1),0))&gt;0,"Matched to payout","NO MATCHING PAYOUT"))</f>
        <v/>
      </c>
    </row>
    <row r="873">
      <c r="A873" s="7" t="n"/>
      <c r="C873" s="8" t="n"/>
      <c r="D873">
        <f>IF(OR($A873="",$C873=""),"",IF(SUMPRODUCT(IFERROR((ABS(Reconciliation!$C$4:$C$1003-$C873)&lt;0.005)*(ABS(Reconciliation!$B$4:$B$1003-$A873)&lt;=Reconciliation!$J$1),0))&gt;0,"Matched to payout","NO MATCHING PAYOUT"))</f>
        <v/>
      </c>
    </row>
    <row r="874">
      <c r="A874" s="7" t="n"/>
      <c r="C874" s="8" t="n"/>
      <c r="D874">
        <f>IF(OR($A874="",$C874=""),"",IF(SUMPRODUCT(IFERROR((ABS(Reconciliation!$C$4:$C$1003-$C874)&lt;0.005)*(ABS(Reconciliation!$B$4:$B$1003-$A874)&lt;=Reconciliation!$J$1),0))&gt;0,"Matched to payout","NO MATCHING PAYOUT"))</f>
        <v/>
      </c>
    </row>
    <row r="875">
      <c r="A875" s="7" t="n"/>
      <c r="C875" s="8" t="n"/>
      <c r="D875">
        <f>IF(OR($A875="",$C875=""),"",IF(SUMPRODUCT(IFERROR((ABS(Reconciliation!$C$4:$C$1003-$C875)&lt;0.005)*(ABS(Reconciliation!$B$4:$B$1003-$A875)&lt;=Reconciliation!$J$1),0))&gt;0,"Matched to payout","NO MATCHING PAYOUT"))</f>
        <v/>
      </c>
    </row>
    <row r="876">
      <c r="A876" s="7" t="n"/>
      <c r="C876" s="8" t="n"/>
      <c r="D876">
        <f>IF(OR($A876="",$C876=""),"",IF(SUMPRODUCT(IFERROR((ABS(Reconciliation!$C$4:$C$1003-$C876)&lt;0.005)*(ABS(Reconciliation!$B$4:$B$1003-$A876)&lt;=Reconciliation!$J$1),0))&gt;0,"Matched to payout","NO MATCHING PAYOUT"))</f>
        <v/>
      </c>
    </row>
    <row r="877">
      <c r="A877" s="7" t="n"/>
      <c r="C877" s="8" t="n"/>
      <c r="D877">
        <f>IF(OR($A877="",$C877=""),"",IF(SUMPRODUCT(IFERROR((ABS(Reconciliation!$C$4:$C$1003-$C877)&lt;0.005)*(ABS(Reconciliation!$B$4:$B$1003-$A877)&lt;=Reconciliation!$J$1),0))&gt;0,"Matched to payout","NO MATCHING PAYOUT"))</f>
        <v/>
      </c>
    </row>
    <row r="878">
      <c r="A878" s="7" t="n"/>
      <c r="C878" s="8" t="n"/>
      <c r="D878">
        <f>IF(OR($A878="",$C878=""),"",IF(SUMPRODUCT(IFERROR((ABS(Reconciliation!$C$4:$C$1003-$C878)&lt;0.005)*(ABS(Reconciliation!$B$4:$B$1003-$A878)&lt;=Reconciliation!$J$1),0))&gt;0,"Matched to payout","NO MATCHING PAYOUT"))</f>
        <v/>
      </c>
    </row>
    <row r="879">
      <c r="A879" s="7" t="n"/>
      <c r="C879" s="8" t="n"/>
      <c r="D879">
        <f>IF(OR($A879="",$C879=""),"",IF(SUMPRODUCT(IFERROR((ABS(Reconciliation!$C$4:$C$1003-$C879)&lt;0.005)*(ABS(Reconciliation!$B$4:$B$1003-$A879)&lt;=Reconciliation!$J$1),0))&gt;0,"Matched to payout","NO MATCHING PAYOUT"))</f>
        <v/>
      </c>
    </row>
    <row r="880">
      <c r="A880" s="7" t="n"/>
      <c r="C880" s="8" t="n"/>
      <c r="D880">
        <f>IF(OR($A880="",$C880=""),"",IF(SUMPRODUCT(IFERROR((ABS(Reconciliation!$C$4:$C$1003-$C880)&lt;0.005)*(ABS(Reconciliation!$B$4:$B$1003-$A880)&lt;=Reconciliation!$J$1),0))&gt;0,"Matched to payout","NO MATCHING PAYOUT"))</f>
        <v/>
      </c>
    </row>
    <row r="881">
      <c r="A881" s="7" t="n"/>
      <c r="C881" s="8" t="n"/>
      <c r="D881">
        <f>IF(OR($A881="",$C881=""),"",IF(SUMPRODUCT(IFERROR((ABS(Reconciliation!$C$4:$C$1003-$C881)&lt;0.005)*(ABS(Reconciliation!$B$4:$B$1003-$A881)&lt;=Reconciliation!$J$1),0))&gt;0,"Matched to payout","NO MATCHING PAYOUT"))</f>
        <v/>
      </c>
    </row>
    <row r="882">
      <c r="A882" s="7" t="n"/>
      <c r="C882" s="8" t="n"/>
      <c r="D882">
        <f>IF(OR($A882="",$C882=""),"",IF(SUMPRODUCT(IFERROR((ABS(Reconciliation!$C$4:$C$1003-$C882)&lt;0.005)*(ABS(Reconciliation!$B$4:$B$1003-$A882)&lt;=Reconciliation!$J$1),0))&gt;0,"Matched to payout","NO MATCHING PAYOUT"))</f>
        <v/>
      </c>
    </row>
    <row r="883">
      <c r="A883" s="7" t="n"/>
      <c r="C883" s="8" t="n"/>
      <c r="D883">
        <f>IF(OR($A883="",$C883=""),"",IF(SUMPRODUCT(IFERROR((ABS(Reconciliation!$C$4:$C$1003-$C883)&lt;0.005)*(ABS(Reconciliation!$B$4:$B$1003-$A883)&lt;=Reconciliation!$J$1),0))&gt;0,"Matched to payout","NO MATCHING PAYOUT"))</f>
        <v/>
      </c>
    </row>
    <row r="884">
      <c r="A884" s="7" t="n"/>
      <c r="C884" s="8" t="n"/>
      <c r="D884">
        <f>IF(OR($A884="",$C884=""),"",IF(SUMPRODUCT(IFERROR((ABS(Reconciliation!$C$4:$C$1003-$C884)&lt;0.005)*(ABS(Reconciliation!$B$4:$B$1003-$A884)&lt;=Reconciliation!$J$1),0))&gt;0,"Matched to payout","NO MATCHING PAYOUT"))</f>
        <v/>
      </c>
    </row>
    <row r="885">
      <c r="A885" s="7" t="n"/>
      <c r="C885" s="8" t="n"/>
      <c r="D885">
        <f>IF(OR($A885="",$C885=""),"",IF(SUMPRODUCT(IFERROR((ABS(Reconciliation!$C$4:$C$1003-$C885)&lt;0.005)*(ABS(Reconciliation!$B$4:$B$1003-$A885)&lt;=Reconciliation!$J$1),0))&gt;0,"Matched to payout","NO MATCHING PAYOUT"))</f>
        <v/>
      </c>
    </row>
    <row r="886">
      <c r="A886" s="7" t="n"/>
      <c r="C886" s="8" t="n"/>
      <c r="D886">
        <f>IF(OR($A886="",$C886=""),"",IF(SUMPRODUCT(IFERROR((ABS(Reconciliation!$C$4:$C$1003-$C886)&lt;0.005)*(ABS(Reconciliation!$B$4:$B$1003-$A886)&lt;=Reconciliation!$J$1),0))&gt;0,"Matched to payout","NO MATCHING PAYOUT"))</f>
        <v/>
      </c>
    </row>
    <row r="887">
      <c r="A887" s="7" t="n"/>
      <c r="C887" s="8" t="n"/>
      <c r="D887">
        <f>IF(OR($A887="",$C887=""),"",IF(SUMPRODUCT(IFERROR((ABS(Reconciliation!$C$4:$C$1003-$C887)&lt;0.005)*(ABS(Reconciliation!$B$4:$B$1003-$A887)&lt;=Reconciliation!$J$1),0))&gt;0,"Matched to payout","NO MATCHING PAYOUT"))</f>
        <v/>
      </c>
    </row>
    <row r="888">
      <c r="A888" s="7" t="n"/>
      <c r="C888" s="8" t="n"/>
      <c r="D888">
        <f>IF(OR($A888="",$C888=""),"",IF(SUMPRODUCT(IFERROR((ABS(Reconciliation!$C$4:$C$1003-$C888)&lt;0.005)*(ABS(Reconciliation!$B$4:$B$1003-$A888)&lt;=Reconciliation!$J$1),0))&gt;0,"Matched to payout","NO MATCHING PAYOUT"))</f>
        <v/>
      </c>
    </row>
    <row r="889">
      <c r="A889" s="7" t="n"/>
      <c r="C889" s="8" t="n"/>
      <c r="D889">
        <f>IF(OR($A889="",$C889=""),"",IF(SUMPRODUCT(IFERROR((ABS(Reconciliation!$C$4:$C$1003-$C889)&lt;0.005)*(ABS(Reconciliation!$B$4:$B$1003-$A889)&lt;=Reconciliation!$J$1),0))&gt;0,"Matched to payout","NO MATCHING PAYOUT"))</f>
        <v/>
      </c>
    </row>
    <row r="890">
      <c r="A890" s="7" t="n"/>
      <c r="C890" s="8" t="n"/>
      <c r="D890">
        <f>IF(OR($A890="",$C890=""),"",IF(SUMPRODUCT(IFERROR((ABS(Reconciliation!$C$4:$C$1003-$C890)&lt;0.005)*(ABS(Reconciliation!$B$4:$B$1003-$A890)&lt;=Reconciliation!$J$1),0))&gt;0,"Matched to payout","NO MATCHING PAYOUT"))</f>
        <v/>
      </c>
    </row>
    <row r="891">
      <c r="A891" s="7" t="n"/>
      <c r="C891" s="8" t="n"/>
      <c r="D891">
        <f>IF(OR($A891="",$C891=""),"",IF(SUMPRODUCT(IFERROR((ABS(Reconciliation!$C$4:$C$1003-$C891)&lt;0.005)*(ABS(Reconciliation!$B$4:$B$1003-$A891)&lt;=Reconciliation!$J$1),0))&gt;0,"Matched to payout","NO MATCHING PAYOUT"))</f>
        <v/>
      </c>
    </row>
    <row r="892">
      <c r="A892" s="7" t="n"/>
      <c r="C892" s="8" t="n"/>
      <c r="D892">
        <f>IF(OR($A892="",$C892=""),"",IF(SUMPRODUCT(IFERROR((ABS(Reconciliation!$C$4:$C$1003-$C892)&lt;0.005)*(ABS(Reconciliation!$B$4:$B$1003-$A892)&lt;=Reconciliation!$J$1),0))&gt;0,"Matched to payout","NO MATCHING PAYOUT"))</f>
        <v/>
      </c>
    </row>
    <row r="893">
      <c r="A893" s="7" t="n"/>
      <c r="C893" s="8" t="n"/>
      <c r="D893">
        <f>IF(OR($A893="",$C893=""),"",IF(SUMPRODUCT(IFERROR((ABS(Reconciliation!$C$4:$C$1003-$C893)&lt;0.005)*(ABS(Reconciliation!$B$4:$B$1003-$A893)&lt;=Reconciliation!$J$1),0))&gt;0,"Matched to payout","NO MATCHING PAYOUT"))</f>
        <v/>
      </c>
    </row>
    <row r="894">
      <c r="A894" s="7" t="n"/>
      <c r="C894" s="8" t="n"/>
      <c r="D894">
        <f>IF(OR($A894="",$C894=""),"",IF(SUMPRODUCT(IFERROR((ABS(Reconciliation!$C$4:$C$1003-$C894)&lt;0.005)*(ABS(Reconciliation!$B$4:$B$1003-$A894)&lt;=Reconciliation!$J$1),0))&gt;0,"Matched to payout","NO MATCHING PAYOUT"))</f>
        <v/>
      </c>
    </row>
    <row r="895">
      <c r="A895" s="7" t="n"/>
      <c r="C895" s="8" t="n"/>
      <c r="D895">
        <f>IF(OR($A895="",$C895=""),"",IF(SUMPRODUCT(IFERROR((ABS(Reconciliation!$C$4:$C$1003-$C895)&lt;0.005)*(ABS(Reconciliation!$B$4:$B$1003-$A895)&lt;=Reconciliation!$J$1),0))&gt;0,"Matched to payout","NO MATCHING PAYOUT"))</f>
        <v/>
      </c>
    </row>
    <row r="896">
      <c r="A896" s="7" t="n"/>
      <c r="C896" s="8" t="n"/>
      <c r="D896">
        <f>IF(OR($A896="",$C896=""),"",IF(SUMPRODUCT(IFERROR((ABS(Reconciliation!$C$4:$C$1003-$C896)&lt;0.005)*(ABS(Reconciliation!$B$4:$B$1003-$A896)&lt;=Reconciliation!$J$1),0))&gt;0,"Matched to payout","NO MATCHING PAYOUT"))</f>
        <v/>
      </c>
    </row>
    <row r="897">
      <c r="A897" s="7" t="n"/>
      <c r="C897" s="8" t="n"/>
      <c r="D897">
        <f>IF(OR($A897="",$C897=""),"",IF(SUMPRODUCT(IFERROR((ABS(Reconciliation!$C$4:$C$1003-$C897)&lt;0.005)*(ABS(Reconciliation!$B$4:$B$1003-$A897)&lt;=Reconciliation!$J$1),0))&gt;0,"Matched to payout","NO MATCHING PAYOUT"))</f>
        <v/>
      </c>
    </row>
    <row r="898">
      <c r="A898" s="7" t="n"/>
      <c r="C898" s="8" t="n"/>
      <c r="D898">
        <f>IF(OR($A898="",$C898=""),"",IF(SUMPRODUCT(IFERROR((ABS(Reconciliation!$C$4:$C$1003-$C898)&lt;0.005)*(ABS(Reconciliation!$B$4:$B$1003-$A898)&lt;=Reconciliation!$J$1),0))&gt;0,"Matched to payout","NO MATCHING PAYOUT"))</f>
        <v/>
      </c>
    </row>
    <row r="899">
      <c r="A899" s="7" t="n"/>
      <c r="C899" s="8" t="n"/>
      <c r="D899">
        <f>IF(OR($A899="",$C899=""),"",IF(SUMPRODUCT(IFERROR((ABS(Reconciliation!$C$4:$C$1003-$C899)&lt;0.005)*(ABS(Reconciliation!$B$4:$B$1003-$A899)&lt;=Reconciliation!$J$1),0))&gt;0,"Matched to payout","NO MATCHING PAYOUT"))</f>
        <v/>
      </c>
    </row>
    <row r="900">
      <c r="A900" s="7" t="n"/>
      <c r="C900" s="8" t="n"/>
      <c r="D900">
        <f>IF(OR($A900="",$C900=""),"",IF(SUMPRODUCT(IFERROR((ABS(Reconciliation!$C$4:$C$1003-$C900)&lt;0.005)*(ABS(Reconciliation!$B$4:$B$1003-$A900)&lt;=Reconciliation!$J$1),0))&gt;0,"Matched to payout","NO MATCHING PAYOUT"))</f>
        <v/>
      </c>
    </row>
    <row r="901">
      <c r="A901" s="7" t="n"/>
      <c r="C901" s="8" t="n"/>
      <c r="D901">
        <f>IF(OR($A901="",$C901=""),"",IF(SUMPRODUCT(IFERROR((ABS(Reconciliation!$C$4:$C$1003-$C901)&lt;0.005)*(ABS(Reconciliation!$B$4:$B$1003-$A901)&lt;=Reconciliation!$J$1),0))&gt;0,"Matched to payout","NO MATCHING PAYOUT"))</f>
        <v/>
      </c>
    </row>
    <row r="902">
      <c r="A902" s="7" t="n"/>
      <c r="C902" s="8" t="n"/>
      <c r="D902">
        <f>IF(OR($A902="",$C902=""),"",IF(SUMPRODUCT(IFERROR((ABS(Reconciliation!$C$4:$C$1003-$C902)&lt;0.005)*(ABS(Reconciliation!$B$4:$B$1003-$A902)&lt;=Reconciliation!$J$1),0))&gt;0,"Matched to payout","NO MATCHING PAYOUT"))</f>
        <v/>
      </c>
    </row>
    <row r="903">
      <c r="A903" s="7" t="n"/>
      <c r="C903" s="8" t="n"/>
      <c r="D903">
        <f>IF(OR($A903="",$C903=""),"",IF(SUMPRODUCT(IFERROR((ABS(Reconciliation!$C$4:$C$1003-$C903)&lt;0.005)*(ABS(Reconciliation!$B$4:$B$1003-$A903)&lt;=Reconciliation!$J$1),0))&gt;0,"Matched to payout","NO MATCHING PAYOUT"))</f>
        <v/>
      </c>
    </row>
    <row r="904">
      <c r="A904" s="7" t="n"/>
      <c r="C904" s="8" t="n"/>
      <c r="D904">
        <f>IF(OR($A904="",$C904=""),"",IF(SUMPRODUCT(IFERROR((ABS(Reconciliation!$C$4:$C$1003-$C904)&lt;0.005)*(ABS(Reconciliation!$B$4:$B$1003-$A904)&lt;=Reconciliation!$J$1),0))&gt;0,"Matched to payout","NO MATCHING PAYOUT"))</f>
        <v/>
      </c>
    </row>
    <row r="905">
      <c r="A905" s="7" t="n"/>
      <c r="C905" s="8" t="n"/>
      <c r="D905">
        <f>IF(OR($A905="",$C905=""),"",IF(SUMPRODUCT(IFERROR((ABS(Reconciliation!$C$4:$C$1003-$C905)&lt;0.005)*(ABS(Reconciliation!$B$4:$B$1003-$A905)&lt;=Reconciliation!$J$1),0))&gt;0,"Matched to payout","NO MATCHING PAYOUT"))</f>
        <v/>
      </c>
    </row>
    <row r="906">
      <c r="A906" s="7" t="n"/>
      <c r="C906" s="8" t="n"/>
      <c r="D906">
        <f>IF(OR($A906="",$C906=""),"",IF(SUMPRODUCT(IFERROR((ABS(Reconciliation!$C$4:$C$1003-$C906)&lt;0.005)*(ABS(Reconciliation!$B$4:$B$1003-$A906)&lt;=Reconciliation!$J$1),0))&gt;0,"Matched to payout","NO MATCHING PAYOUT"))</f>
        <v/>
      </c>
    </row>
    <row r="907">
      <c r="A907" s="7" t="n"/>
      <c r="C907" s="8" t="n"/>
      <c r="D907">
        <f>IF(OR($A907="",$C907=""),"",IF(SUMPRODUCT(IFERROR((ABS(Reconciliation!$C$4:$C$1003-$C907)&lt;0.005)*(ABS(Reconciliation!$B$4:$B$1003-$A907)&lt;=Reconciliation!$J$1),0))&gt;0,"Matched to payout","NO MATCHING PAYOUT"))</f>
        <v/>
      </c>
    </row>
    <row r="908">
      <c r="A908" s="7" t="n"/>
      <c r="C908" s="8" t="n"/>
      <c r="D908">
        <f>IF(OR($A908="",$C908=""),"",IF(SUMPRODUCT(IFERROR((ABS(Reconciliation!$C$4:$C$1003-$C908)&lt;0.005)*(ABS(Reconciliation!$B$4:$B$1003-$A908)&lt;=Reconciliation!$J$1),0))&gt;0,"Matched to payout","NO MATCHING PAYOUT"))</f>
        <v/>
      </c>
    </row>
    <row r="909">
      <c r="A909" s="7" t="n"/>
      <c r="C909" s="8" t="n"/>
      <c r="D909">
        <f>IF(OR($A909="",$C909=""),"",IF(SUMPRODUCT(IFERROR((ABS(Reconciliation!$C$4:$C$1003-$C909)&lt;0.005)*(ABS(Reconciliation!$B$4:$B$1003-$A909)&lt;=Reconciliation!$J$1),0))&gt;0,"Matched to payout","NO MATCHING PAYOUT"))</f>
        <v/>
      </c>
    </row>
    <row r="910">
      <c r="A910" s="7" t="n"/>
      <c r="C910" s="8" t="n"/>
      <c r="D910">
        <f>IF(OR($A910="",$C910=""),"",IF(SUMPRODUCT(IFERROR((ABS(Reconciliation!$C$4:$C$1003-$C910)&lt;0.005)*(ABS(Reconciliation!$B$4:$B$1003-$A910)&lt;=Reconciliation!$J$1),0))&gt;0,"Matched to payout","NO MATCHING PAYOUT"))</f>
        <v/>
      </c>
    </row>
    <row r="911">
      <c r="A911" s="7" t="n"/>
      <c r="C911" s="8" t="n"/>
      <c r="D911">
        <f>IF(OR($A911="",$C911=""),"",IF(SUMPRODUCT(IFERROR((ABS(Reconciliation!$C$4:$C$1003-$C911)&lt;0.005)*(ABS(Reconciliation!$B$4:$B$1003-$A911)&lt;=Reconciliation!$J$1),0))&gt;0,"Matched to payout","NO MATCHING PAYOUT"))</f>
        <v/>
      </c>
    </row>
    <row r="912">
      <c r="A912" s="7" t="n"/>
      <c r="C912" s="8" t="n"/>
      <c r="D912">
        <f>IF(OR($A912="",$C912=""),"",IF(SUMPRODUCT(IFERROR((ABS(Reconciliation!$C$4:$C$1003-$C912)&lt;0.005)*(ABS(Reconciliation!$B$4:$B$1003-$A912)&lt;=Reconciliation!$J$1),0))&gt;0,"Matched to payout","NO MATCHING PAYOUT"))</f>
        <v/>
      </c>
    </row>
    <row r="913">
      <c r="A913" s="7" t="n"/>
      <c r="C913" s="8" t="n"/>
      <c r="D913">
        <f>IF(OR($A913="",$C913=""),"",IF(SUMPRODUCT(IFERROR((ABS(Reconciliation!$C$4:$C$1003-$C913)&lt;0.005)*(ABS(Reconciliation!$B$4:$B$1003-$A913)&lt;=Reconciliation!$J$1),0))&gt;0,"Matched to payout","NO MATCHING PAYOUT"))</f>
        <v/>
      </c>
    </row>
    <row r="914">
      <c r="A914" s="7" t="n"/>
      <c r="C914" s="8" t="n"/>
      <c r="D914">
        <f>IF(OR($A914="",$C914=""),"",IF(SUMPRODUCT(IFERROR((ABS(Reconciliation!$C$4:$C$1003-$C914)&lt;0.005)*(ABS(Reconciliation!$B$4:$B$1003-$A914)&lt;=Reconciliation!$J$1),0))&gt;0,"Matched to payout","NO MATCHING PAYOUT"))</f>
        <v/>
      </c>
    </row>
    <row r="915">
      <c r="A915" s="7" t="n"/>
      <c r="C915" s="8" t="n"/>
      <c r="D915">
        <f>IF(OR($A915="",$C915=""),"",IF(SUMPRODUCT(IFERROR((ABS(Reconciliation!$C$4:$C$1003-$C915)&lt;0.005)*(ABS(Reconciliation!$B$4:$B$1003-$A915)&lt;=Reconciliation!$J$1),0))&gt;0,"Matched to payout","NO MATCHING PAYOUT"))</f>
        <v/>
      </c>
    </row>
    <row r="916">
      <c r="A916" s="7" t="n"/>
      <c r="C916" s="8" t="n"/>
      <c r="D916">
        <f>IF(OR($A916="",$C916=""),"",IF(SUMPRODUCT(IFERROR((ABS(Reconciliation!$C$4:$C$1003-$C916)&lt;0.005)*(ABS(Reconciliation!$B$4:$B$1003-$A916)&lt;=Reconciliation!$J$1),0))&gt;0,"Matched to payout","NO MATCHING PAYOUT"))</f>
        <v/>
      </c>
    </row>
    <row r="917">
      <c r="A917" s="7" t="n"/>
      <c r="C917" s="8" t="n"/>
      <c r="D917">
        <f>IF(OR($A917="",$C917=""),"",IF(SUMPRODUCT(IFERROR((ABS(Reconciliation!$C$4:$C$1003-$C917)&lt;0.005)*(ABS(Reconciliation!$B$4:$B$1003-$A917)&lt;=Reconciliation!$J$1),0))&gt;0,"Matched to payout","NO MATCHING PAYOUT"))</f>
        <v/>
      </c>
    </row>
    <row r="918">
      <c r="A918" s="7" t="n"/>
      <c r="C918" s="8" t="n"/>
      <c r="D918">
        <f>IF(OR($A918="",$C918=""),"",IF(SUMPRODUCT(IFERROR((ABS(Reconciliation!$C$4:$C$1003-$C918)&lt;0.005)*(ABS(Reconciliation!$B$4:$B$1003-$A918)&lt;=Reconciliation!$J$1),0))&gt;0,"Matched to payout","NO MATCHING PAYOUT"))</f>
        <v/>
      </c>
    </row>
    <row r="919">
      <c r="A919" s="7" t="n"/>
      <c r="C919" s="8" t="n"/>
      <c r="D919">
        <f>IF(OR($A919="",$C919=""),"",IF(SUMPRODUCT(IFERROR((ABS(Reconciliation!$C$4:$C$1003-$C919)&lt;0.005)*(ABS(Reconciliation!$B$4:$B$1003-$A919)&lt;=Reconciliation!$J$1),0))&gt;0,"Matched to payout","NO MATCHING PAYOUT"))</f>
        <v/>
      </c>
    </row>
    <row r="920">
      <c r="A920" s="7" t="n"/>
      <c r="C920" s="8" t="n"/>
      <c r="D920">
        <f>IF(OR($A920="",$C920=""),"",IF(SUMPRODUCT(IFERROR((ABS(Reconciliation!$C$4:$C$1003-$C920)&lt;0.005)*(ABS(Reconciliation!$B$4:$B$1003-$A920)&lt;=Reconciliation!$J$1),0))&gt;0,"Matched to payout","NO MATCHING PAYOUT"))</f>
        <v/>
      </c>
    </row>
    <row r="921">
      <c r="A921" s="7" t="n"/>
      <c r="C921" s="8" t="n"/>
      <c r="D921">
        <f>IF(OR($A921="",$C921=""),"",IF(SUMPRODUCT(IFERROR((ABS(Reconciliation!$C$4:$C$1003-$C921)&lt;0.005)*(ABS(Reconciliation!$B$4:$B$1003-$A921)&lt;=Reconciliation!$J$1),0))&gt;0,"Matched to payout","NO MATCHING PAYOUT"))</f>
        <v/>
      </c>
    </row>
    <row r="922">
      <c r="A922" s="7" t="n"/>
      <c r="C922" s="8" t="n"/>
      <c r="D922">
        <f>IF(OR($A922="",$C922=""),"",IF(SUMPRODUCT(IFERROR((ABS(Reconciliation!$C$4:$C$1003-$C922)&lt;0.005)*(ABS(Reconciliation!$B$4:$B$1003-$A922)&lt;=Reconciliation!$J$1),0))&gt;0,"Matched to payout","NO MATCHING PAYOUT"))</f>
        <v/>
      </c>
    </row>
    <row r="923">
      <c r="A923" s="7" t="n"/>
      <c r="C923" s="8" t="n"/>
      <c r="D923">
        <f>IF(OR($A923="",$C923=""),"",IF(SUMPRODUCT(IFERROR((ABS(Reconciliation!$C$4:$C$1003-$C923)&lt;0.005)*(ABS(Reconciliation!$B$4:$B$1003-$A923)&lt;=Reconciliation!$J$1),0))&gt;0,"Matched to payout","NO MATCHING PAYOUT"))</f>
        <v/>
      </c>
    </row>
    <row r="924">
      <c r="A924" s="7" t="n"/>
      <c r="C924" s="8" t="n"/>
      <c r="D924">
        <f>IF(OR($A924="",$C924=""),"",IF(SUMPRODUCT(IFERROR((ABS(Reconciliation!$C$4:$C$1003-$C924)&lt;0.005)*(ABS(Reconciliation!$B$4:$B$1003-$A924)&lt;=Reconciliation!$J$1),0))&gt;0,"Matched to payout","NO MATCHING PAYOUT"))</f>
        <v/>
      </c>
    </row>
    <row r="925">
      <c r="A925" s="7" t="n"/>
      <c r="C925" s="8" t="n"/>
      <c r="D925">
        <f>IF(OR($A925="",$C925=""),"",IF(SUMPRODUCT(IFERROR((ABS(Reconciliation!$C$4:$C$1003-$C925)&lt;0.005)*(ABS(Reconciliation!$B$4:$B$1003-$A925)&lt;=Reconciliation!$J$1),0))&gt;0,"Matched to payout","NO MATCHING PAYOUT"))</f>
        <v/>
      </c>
    </row>
    <row r="926">
      <c r="A926" s="7" t="n"/>
      <c r="C926" s="8" t="n"/>
      <c r="D926">
        <f>IF(OR($A926="",$C926=""),"",IF(SUMPRODUCT(IFERROR((ABS(Reconciliation!$C$4:$C$1003-$C926)&lt;0.005)*(ABS(Reconciliation!$B$4:$B$1003-$A926)&lt;=Reconciliation!$J$1),0))&gt;0,"Matched to payout","NO MATCHING PAYOUT"))</f>
        <v/>
      </c>
    </row>
    <row r="927">
      <c r="A927" s="7" t="n"/>
      <c r="C927" s="8" t="n"/>
      <c r="D927">
        <f>IF(OR($A927="",$C927=""),"",IF(SUMPRODUCT(IFERROR((ABS(Reconciliation!$C$4:$C$1003-$C927)&lt;0.005)*(ABS(Reconciliation!$B$4:$B$1003-$A927)&lt;=Reconciliation!$J$1),0))&gt;0,"Matched to payout","NO MATCHING PAYOUT"))</f>
        <v/>
      </c>
    </row>
    <row r="928">
      <c r="A928" s="7" t="n"/>
      <c r="C928" s="8" t="n"/>
      <c r="D928">
        <f>IF(OR($A928="",$C928=""),"",IF(SUMPRODUCT(IFERROR((ABS(Reconciliation!$C$4:$C$1003-$C928)&lt;0.005)*(ABS(Reconciliation!$B$4:$B$1003-$A928)&lt;=Reconciliation!$J$1),0))&gt;0,"Matched to payout","NO MATCHING PAYOUT"))</f>
        <v/>
      </c>
    </row>
    <row r="929">
      <c r="A929" s="7" t="n"/>
      <c r="C929" s="8" t="n"/>
      <c r="D929">
        <f>IF(OR($A929="",$C929=""),"",IF(SUMPRODUCT(IFERROR((ABS(Reconciliation!$C$4:$C$1003-$C929)&lt;0.005)*(ABS(Reconciliation!$B$4:$B$1003-$A929)&lt;=Reconciliation!$J$1),0))&gt;0,"Matched to payout","NO MATCHING PAYOUT"))</f>
        <v/>
      </c>
    </row>
    <row r="930">
      <c r="A930" s="7" t="n"/>
      <c r="C930" s="8" t="n"/>
      <c r="D930">
        <f>IF(OR($A930="",$C930=""),"",IF(SUMPRODUCT(IFERROR((ABS(Reconciliation!$C$4:$C$1003-$C930)&lt;0.005)*(ABS(Reconciliation!$B$4:$B$1003-$A930)&lt;=Reconciliation!$J$1),0))&gt;0,"Matched to payout","NO MATCHING PAYOUT"))</f>
        <v/>
      </c>
    </row>
    <row r="931">
      <c r="A931" s="7" t="n"/>
      <c r="C931" s="8" t="n"/>
      <c r="D931">
        <f>IF(OR($A931="",$C931=""),"",IF(SUMPRODUCT(IFERROR((ABS(Reconciliation!$C$4:$C$1003-$C931)&lt;0.005)*(ABS(Reconciliation!$B$4:$B$1003-$A931)&lt;=Reconciliation!$J$1),0))&gt;0,"Matched to payout","NO MATCHING PAYOUT"))</f>
        <v/>
      </c>
    </row>
    <row r="932">
      <c r="A932" s="7" t="n"/>
      <c r="C932" s="8" t="n"/>
      <c r="D932">
        <f>IF(OR($A932="",$C932=""),"",IF(SUMPRODUCT(IFERROR((ABS(Reconciliation!$C$4:$C$1003-$C932)&lt;0.005)*(ABS(Reconciliation!$B$4:$B$1003-$A932)&lt;=Reconciliation!$J$1),0))&gt;0,"Matched to payout","NO MATCHING PAYOUT"))</f>
        <v/>
      </c>
    </row>
    <row r="933">
      <c r="A933" s="7" t="n"/>
      <c r="C933" s="8" t="n"/>
      <c r="D933">
        <f>IF(OR($A933="",$C933=""),"",IF(SUMPRODUCT(IFERROR((ABS(Reconciliation!$C$4:$C$1003-$C933)&lt;0.005)*(ABS(Reconciliation!$B$4:$B$1003-$A933)&lt;=Reconciliation!$J$1),0))&gt;0,"Matched to payout","NO MATCHING PAYOUT"))</f>
        <v/>
      </c>
    </row>
    <row r="934">
      <c r="A934" s="7" t="n"/>
      <c r="C934" s="8" t="n"/>
      <c r="D934">
        <f>IF(OR($A934="",$C934=""),"",IF(SUMPRODUCT(IFERROR((ABS(Reconciliation!$C$4:$C$1003-$C934)&lt;0.005)*(ABS(Reconciliation!$B$4:$B$1003-$A934)&lt;=Reconciliation!$J$1),0))&gt;0,"Matched to payout","NO MATCHING PAYOUT"))</f>
        <v/>
      </c>
    </row>
    <row r="935">
      <c r="A935" s="7" t="n"/>
      <c r="C935" s="8" t="n"/>
      <c r="D935">
        <f>IF(OR($A935="",$C935=""),"",IF(SUMPRODUCT(IFERROR((ABS(Reconciliation!$C$4:$C$1003-$C935)&lt;0.005)*(ABS(Reconciliation!$B$4:$B$1003-$A935)&lt;=Reconciliation!$J$1),0))&gt;0,"Matched to payout","NO MATCHING PAYOUT"))</f>
        <v/>
      </c>
    </row>
    <row r="936">
      <c r="A936" s="7" t="n"/>
      <c r="C936" s="8" t="n"/>
      <c r="D936">
        <f>IF(OR($A936="",$C936=""),"",IF(SUMPRODUCT(IFERROR((ABS(Reconciliation!$C$4:$C$1003-$C936)&lt;0.005)*(ABS(Reconciliation!$B$4:$B$1003-$A936)&lt;=Reconciliation!$J$1),0))&gt;0,"Matched to payout","NO MATCHING PAYOUT"))</f>
        <v/>
      </c>
    </row>
    <row r="937">
      <c r="A937" s="7" t="n"/>
      <c r="C937" s="8" t="n"/>
      <c r="D937">
        <f>IF(OR($A937="",$C937=""),"",IF(SUMPRODUCT(IFERROR((ABS(Reconciliation!$C$4:$C$1003-$C937)&lt;0.005)*(ABS(Reconciliation!$B$4:$B$1003-$A937)&lt;=Reconciliation!$J$1),0))&gt;0,"Matched to payout","NO MATCHING PAYOUT"))</f>
        <v/>
      </c>
    </row>
    <row r="938">
      <c r="A938" s="7" t="n"/>
      <c r="C938" s="8" t="n"/>
      <c r="D938">
        <f>IF(OR($A938="",$C938=""),"",IF(SUMPRODUCT(IFERROR((ABS(Reconciliation!$C$4:$C$1003-$C938)&lt;0.005)*(ABS(Reconciliation!$B$4:$B$1003-$A938)&lt;=Reconciliation!$J$1),0))&gt;0,"Matched to payout","NO MATCHING PAYOUT"))</f>
        <v/>
      </c>
    </row>
    <row r="939">
      <c r="A939" s="7" t="n"/>
      <c r="C939" s="8" t="n"/>
      <c r="D939">
        <f>IF(OR($A939="",$C939=""),"",IF(SUMPRODUCT(IFERROR((ABS(Reconciliation!$C$4:$C$1003-$C939)&lt;0.005)*(ABS(Reconciliation!$B$4:$B$1003-$A939)&lt;=Reconciliation!$J$1),0))&gt;0,"Matched to payout","NO MATCHING PAYOUT"))</f>
        <v/>
      </c>
    </row>
    <row r="940">
      <c r="A940" s="7" t="n"/>
      <c r="C940" s="8" t="n"/>
      <c r="D940">
        <f>IF(OR($A940="",$C940=""),"",IF(SUMPRODUCT(IFERROR((ABS(Reconciliation!$C$4:$C$1003-$C940)&lt;0.005)*(ABS(Reconciliation!$B$4:$B$1003-$A940)&lt;=Reconciliation!$J$1),0))&gt;0,"Matched to payout","NO MATCHING PAYOUT"))</f>
        <v/>
      </c>
    </row>
    <row r="941">
      <c r="A941" s="7" t="n"/>
      <c r="C941" s="8" t="n"/>
      <c r="D941">
        <f>IF(OR($A941="",$C941=""),"",IF(SUMPRODUCT(IFERROR((ABS(Reconciliation!$C$4:$C$1003-$C941)&lt;0.005)*(ABS(Reconciliation!$B$4:$B$1003-$A941)&lt;=Reconciliation!$J$1),0))&gt;0,"Matched to payout","NO MATCHING PAYOUT"))</f>
        <v/>
      </c>
    </row>
    <row r="942">
      <c r="A942" s="7" t="n"/>
      <c r="C942" s="8" t="n"/>
      <c r="D942">
        <f>IF(OR($A942="",$C942=""),"",IF(SUMPRODUCT(IFERROR((ABS(Reconciliation!$C$4:$C$1003-$C942)&lt;0.005)*(ABS(Reconciliation!$B$4:$B$1003-$A942)&lt;=Reconciliation!$J$1),0))&gt;0,"Matched to payout","NO MATCHING PAYOUT"))</f>
        <v/>
      </c>
    </row>
    <row r="943">
      <c r="A943" s="7" t="n"/>
      <c r="C943" s="8" t="n"/>
      <c r="D943">
        <f>IF(OR($A943="",$C943=""),"",IF(SUMPRODUCT(IFERROR((ABS(Reconciliation!$C$4:$C$1003-$C943)&lt;0.005)*(ABS(Reconciliation!$B$4:$B$1003-$A943)&lt;=Reconciliation!$J$1),0))&gt;0,"Matched to payout","NO MATCHING PAYOUT"))</f>
        <v/>
      </c>
    </row>
    <row r="944">
      <c r="A944" s="7" t="n"/>
      <c r="C944" s="8" t="n"/>
      <c r="D944">
        <f>IF(OR($A944="",$C944=""),"",IF(SUMPRODUCT(IFERROR((ABS(Reconciliation!$C$4:$C$1003-$C944)&lt;0.005)*(ABS(Reconciliation!$B$4:$B$1003-$A944)&lt;=Reconciliation!$J$1),0))&gt;0,"Matched to payout","NO MATCHING PAYOUT"))</f>
        <v/>
      </c>
    </row>
    <row r="945">
      <c r="A945" s="7" t="n"/>
      <c r="C945" s="8" t="n"/>
      <c r="D945">
        <f>IF(OR($A945="",$C945=""),"",IF(SUMPRODUCT(IFERROR((ABS(Reconciliation!$C$4:$C$1003-$C945)&lt;0.005)*(ABS(Reconciliation!$B$4:$B$1003-$A945)&lt;=Reconciliation!$J$1),0))&gt;0,"Matched to payout","NO MATCHING PAYOUT"))</f>
        <v/>
      </c>
    </row>
    <row r="946">
      <c r="A946" s="7" t="n"/>
      <c r="C946" s="8" t="n"/>
      <c r="D946">
        <f>IF(OR($A946="",$C946=""),"",IF(SUMPRODUCT(IFERROR((ABS(Reconciliation!$C$4:$C$1003-$C946)&lt;0.005)*(ABS(Reconciliation!$B$4:$B$1003-$A946)&lt;=Reconciliation!$J$1),0))&gt;0,"Matched to payout","NO MATCHING PAYOUT"))</f>
        <v/>
      </c>
    </row>
    <row r="947">
      <c r="A947" s="7" t="n"/>
      <c r="C947" s="8" t="n"/>
      <c r="D947">
        <f>IF(OR($A947="",$C947=""),"",IF(SUMPRODUCT(IFERROR((ABS(Reconciliation!$C$4:$C$1003-$C947)&lt;0.005)*(ABS(Reconciliation!$B$4:$B$1003-$A947)&lt;=Reconciliation!$J$1),0))&gt;0,"Matched to payout","NO MATCHING PAYOUT"))</f>
        <v/>
      </c>
    </row>
    <row r="948">
      <c r="A948" s="7" t="n"/>
      <c r="C948" s="8" t="n"/>
      <c r="D948">
        <f>IF(OR($A948="",$C948=""),"",IF(SUMPRODUCT(IFERROR((ABS(Reconciliation!$C$4:$C$1003-$C948)&lt;0.005)*(ABS(Reconciliation!$B$4:$B$1003-$A948)&lt;=Reconciliation!$J$1),0))&gt;0,"Matched to payout","NO MATCHING PAYOUT"))</f>
        <v/>
      </c>
    </row>
    <row r="949">
      <c r="A949" s="7" t="n"/>
      <c r="C949" s="8" t="n"/>
      <c r="D949">
        <f>IF(OR($A949="",$C949=""),"",IF(SUMPRODUCT(IFERROR((ABS(Reconciliation!$C$4:$C$1003-$C949)&lt;0.005)*(ABS(Reconciliation!$B$4:$B$1003-$A949)&lt;=Reconciliation!$J$1),0))&gt;0,"Matched to payout","NO MATCHING PAYOUT"))</f>
        <v/>
      </c>
    </row>
    <row r="950">
      <c r="A950" s="7" t="n"/>
      <c r="C950" s="8" t="n"/>
      <c r="D950">
        <f>IF(OR($A950="",$C950=""),"",IF(SUMPRODUCT(IFERROR((ABS(Reconciliation!$C$4:$C$1003-$C950)&lt;0.005)*(ABS(Reconciliation!$B$4:$B$1003-$A950)&lt;=Reconciliation!$J$1),0))&gt;0,"Matched to payout","NO MATCHING PAYOUT"))</f>
        <v/>
      </c>
    </row>
    <row r="951">
      <c r="A951" s="7" t="n"/>
      <c r="C951" s="8" t="n"/>
      <c r="D951">
        <f>IF(OR($A951="",$C951=""),"",IF(SUMPRODUCT(IFERROR((ABS(Reconciliation!$C$4:$C$1003-$C951)&lt;0.005)*(ABS(Reconciliation!$B$4:$B$1003-$A951)&lt;=Reconciliation!$J$1),0))&gt;0,"Matched to payout","NO MATCHING PAYOUT"))</f>
        <v/>
      </c>
    </row>
    <row r="952">
      <c r="A952" s="7" t="n"/>
      <c r="C952" s="8" t="n"/>
      <c r="D952">
        <f>IF(OR($A952="",$C952=""),"",IF(SUMPRODUCT(IFERROR((ABS(Reconciliation!$C$4:$C$1003-$C952)&lt;0.005)*(ABS(Reconciliation!$B$4:$B$1003-$A952)&lt;=Reconciliation!$J$1),0))&gt;0,"Matched to payout","NO MATCHING PAYOUT"))</f>
        <v/>
      </c>
    </row>
    <row r="953">
      <c r="A953" s="7" t="n"/>
      <c r="C953" s="8" t="n"/>
      <c r="D953">
        <f>IF(OR($A953="",$C953=""),"",IF(SUMPRODUCT(IFERROR((ABS(Reconciliation!$C$4:$C$1003-$C953)&lt;0.005)*(ABS(Reconciliation!$B$4:$B$1003-$A953)&lt;=Reconciliation!$J$1),0))&gt;0,"Matched to payout","NO MATCHING PAYOUT"))</f>
        <v/>
      </c>
    </row>
    <row r="954">
      <c r="A954" s="7" t="n"/>
      <c r="C954" s="8" t="n"/>
      <c r="D954">
        <f>IF(OR($A954="",$C954=""),"",IF(SUMPRODUCT(IFERROR((ABS(Reconciliation!$C$4:$C$1003-$C954)&lt;0.005)*(ABS(Reconciliation!$B$4:$B$1003-$A954)&lt;=Reconciliation!$J$1),0))&gt;0,"Matched to payout","NO MATCHING PAYOUT"))</f>
        <v/>
      </c>
    </row>
    <row r="955">
      <c r="A955" s="7" t="n"/>
      <c r="C955" s="8" t="n"/>
      <c r="D955">
        <f>IF(OR($A955="",$C955=""),"",IF(SUMPRODUCT(IFERROR((ABS(Reconciliation!$C$4:$C$1003-$C955)&lt;0.005)*(ABS(Reconciliation!$B$4:$B$1003-$A955)&lt;=Reconciliation!$J$1),0))&gt;0,"Matched to payout","NO MATCHING PAYOUT"))</f>
        <v/>
      </c>
    </row>
    <row r="956">
      <c r="A956" s="7" t="n"/>
      <c r="C956" s="8" t="n"/>
      <c r="D956">
        <f>IF(OR($A956="",$C956=""),"",IF(SUMPRODUCT(IFERROR((ABS(Reconciliation!$C$4:$C$1003-$C956)&lt;0.005)*(ABS(Reconciliation!$B$4:$B$1003-$A956)&lt;=Reconciliation!$J$1),0))&gt;0,"Matched to payout","NO MATCHING PAYOUT"))</f>
        <v/>
      </c>
    </row>
    <row r="957">
      <c r="A957" s="7" t="n"/>
      <c r="C957" s="8" t="n"/>
      <c r="D957">
        <f>IF(OR($A957="",$C957=""),"",IF(SUMPRODUCT(IFERROR((ABS(Reconciliation!$C$4:$C$1003-$C957)&lt;0.005)*(ABS(Reconciliation!$B$4:$B$1003-$A957)&lt;=Reconciliation!$J$1),0))&gt;0,"Matched to payout","NO MATCHING PAYOUT"))</f>
        <v/>
      </c>
    </row>
    <row r="958">
      <c r="A958" s="7" t="n"/>
      <c r="C958" s="8" t="n"/>
      <c r="D958">
        <f>IF(OR($A958="",$C958=""),"",IF(SUMPRODUCT(IFERROR((ABS(Reconciliation!$C$4:$C$1003-$C958)&lt;0.005)*(ABS(Reconciliation!$B$4:$B$1003-$A958)&lt;=Reconciliation!$J$1),0))&gt;0,"Matched to payout","NO MATCHING PAYOUT"))</f>
        <v/>
      </c>
    </row>
    <row r="959">
      <c r="A959" s="7" t="n"/>
      <c r="C959" s="8" t="n"/>
      <c r="D959">
        <f>IF(OR($A959="",$C959=""),"",IF(SUMPRODUCT(IFERROR((ABS(Reconciliation!$C$4:$C$1003-$C959)&lt;0.005)*(ABS(Reconciliation!$B$4:$B$1003-$A959)&lt;=Reconciliation!$J$1),0))&gt;0,"Matched to payout","NO MATCHING PAYOUT"))</f>
        <v/>
      </c>
    </row>
    <row r="960">
      <c r="A960" s="7" t="n"/>
      <c r="C960" s="8" t="n"/>
      <c r="D960">
        <f>IF(OR($A960="",$C960=""),"",IF(SUMPRODUCT(IFERROR((ABS(Reconciliation!$C$4:$C$1003-$C960)&lt;0.005)*(ABS(Reconciliation!$B$4:$B$1003-$A960)&lt;=Reconciliation!$J$1),0))&gt;0,"Matched to payout","NO MATCHING PAYOUT"))</f>
        <v/>
      </c>
    </row>
    <row r="961">
      <c r="A961" s="7" t="n"/>
      <c r="C961" s="8" t="n"/>
      <c r="D961">
        <f>IF(OR($A961="",$C961=""),"",IF(SUMPRODUCT(IFERROR((ABS(Reconciliation!$C$4:$C$1003-$C961)&lt;0.005)*(ABS(Reconciliation!$B$4:$B$1003-$A961)&lt;=Reconciliation!$J$1),0))&gt;0,"Matched to payout","NO MATCHING PAYOUT"))</f>
        <v/>
      </c>
    </row>
    <row r="962">
      <c r="A962" s="7" t="n"/>
      <c r="C962" s="8" t="n"/>
      <c r="D962">
        <f>IF(OR($A962="",$C962=""),"",IF(SUMPRODUCT(IFERROR((ABS(Reconciliation!$C$4:$C$1003-$C962)&lt;0.005)*(ABS(Reconciliation!$B$4:$B$1003-$A962)&lt;=Reconciliation!$J$1),0))&gt;0,"Matched to payout","NO MATCHING PAYOUT"))</f>
        <v/>
      </c>
    </row>
    <row r="963">
      <c r="A963" s="7" t="n"/>
      <c r="C963" s="8" t="n"/>
      <c r="D963">
        <f>IF(OR($A963="",$C963=""),"",IF(SUMPRODUCT(IFERROR((ABS(Reconciliation!$C$4:$C$1003-$C963)&lt;0.005)*(ABS(Reconciliation!$B$4:$B$1003-$A963)&lt;=Reconciliation!$J$1),0))&gt;0,"Matched to payout","NO MATCHING PAYOUT"))</f>
        <v/>
      </c>
    </row>
    <row r="964">
      <c r="A964" s="7" t="n"/>
      <c r="C964" s="8" t="n"/>
      <c r="D964">
        <f>IF(OR($A964="",$C964=""),"",IF(SUMPRODUCT(IFERROR((ABS(Reconciliation!$C$4:$C$1003-$C964)&lt;0.005)*(ABS(Reconciliation!$B$4:$B$1003-$A964)&lt;=Reconciliation!$J$1),0))&gt;0,"Matched to payout","NO MATCHING PAYOUT"))</f>
        <v/>
      </c>
    </row>
    <row r="965">
      <c r="A965" s="7" t="n"/>
      <c r="C965" s="8" t="n"/>
      <c r="D965">
        <f>IF(OR($A965="",$C965=""),"",IF(SUMPRODUCT(IFERROR((ABS(Reconciliation!$C$4:$C$1003-$C965)&lt;0.005)*(ABS(Reconciliation!$B$4:$B$1003-$A965)&lt;=Reconciliation!$J$1),0))&gt;0,"Matched to payout","NO MATCHING PAYOUT"))</f>
        <v/>
      </c>
    </row>
    <row r="966">
      <c r="A966" s="7" t="n"/>
      <c r="C966" s="8" t="n"/>
      <c r="D966">
        <f>IF(OR($A966="",$C966=""),"",IF(SUMPRODUCT(IFERROR((ABS(Reconciliation!$C$4:$C$1003-$C966)&lt;0.005)*(ABS(Reconciliation!$B$4:$B$1003-$A966)&lt;=Reconciliation!$J$1),0))&gt;0,"Matched to payout","NO MATCHING PAYOUT"))</f>
        <v/>
      </c>
    </row>
    <row r="967">
      <c r="A967" s="7" t="n"/>
      <c r="C967" s="8" t="n"/>
      <c r="D967">
        <f>IF(OR($A967="",$C967=""),"",IF(SUMPRODUCT(IFERROR((ABS(Reconciliation!$C$4:$C$1003-$C967)&lt;0.005)*(ABS(Reconciliation!$B$4:$B$1003-$A967)&lt;=Reconciliation!$J$1),0))&gt;0,"Matched to payout","NO MATCHING PAYOUT"))</f>
        <v/>
      </c>
    </row>
    <row r="968">
      <c r="A968" s="7" t="n"/>
      <c r="C968" s="8" t="n"/>
      <c r="D968">
        <f>IF(OR($A968="",$C968=""),"",IF(SUMPRODUCT(IFERROR((ABS(Reconciliation!$C$4:$C$1003-$C968)&lt;0.005)*(ABS(Reconciliation!$B$4:$B$1003-$A968)&lt;=Reconciliation!$J$1),0))&gt;0,"Matched to payout","NO MATCHING PAYOUT"))</f>
        <v/>
      </c>
    </row>
    <row r="969">
      <c r="A969" s="7" t="n"/>
      <c r="C969" s="8" t="n"/>
      <c r="D969">
        <f>IF(OR($A969="",$C969=""),"",IF(SUMPRODUCT(IFERROR((ABS(Reconciliation!$C$4:$C$1003-$C969)&lt;0.005)*(ABS(Reconciliation!$B$4:$B$1003-$A969)&lt;=Reconciliation!$J$1),0))&gt;0,"Matched to payout","NO MATCHING PAYOUT"))</f>
        <v/>
      </c>
    </row>
    <row r="970">
      <c r="A970" s="7" t="n"/>
      <c r="C970" s="8" t="n"/>
      <c r="D970">
        <f>IF(OR($A970="",$C970=""),"",IF(SUMPRODUCT(IFERROR((ABS(Reconciliation!$C$4:$C$1003-$C970)&lt;0.005)*(ABS(Reconciliation!$B$4:$B$1003-$A970)&lt;=Reconciliation!$J$1),0))&gt;0,"Matched to payout","NO MATCHING PAYOUT"))</f>
        <v/>
      </c>
    </row>
    <row r="971">
      <c r="A971" s="7" t="n"/>
      <c r="C971" s="8" t="n"/>
      <c r="D971">
        <f>IF(OR($A971="",$C971=""),"",IF(SUMPRODUCT(IFERROR((ABS(Reconciliation!$C$4:$C$1003-$C971)&lt;0.005)*(ABS(Reconciliation!$B$4:$B$1003-$A971)&lt;=Reconciliation!$J$1),0))&gt;0,"Matched to payout","NO MATCHING PAYOUT"))</f>
        <v/>
      </c>
    </row>
    <row r="972">
      <c r="A972" s="7" t="n"/>
      <c r="C972" s="8" t="n"/>
      <c r="D972">
        <f>IF(OR($A972="",$C972=""),"",IF(SUMPRODUCT(IFERROR((ABS(Reconciliation!$C$4:$C$1003-$C972)&lt;0.005)*(ABS(Reconciliation!$B$4:$B$1003-$A972)&lt;=Reconciliation!$J$1),0))&gt;0,"Matched to payout","NO MATCHING PAYOUT"))</f>
        <v/>
      </c>
    </row>
    <row r="973">
      <c r="A973" s="7" t="n"/>
      <c r="C973" s="8" t="n"/>
      <c r="D973">
        <f>IF(OR($A973="",$C973=""),"",IF(SUMPRODUCT(IFERROR((ABS(Reconciliation!$C$4:$C$1003-$C973)&lt;0.005)*(ABS(Reconciliation!$B$4:$B$1003-$A973)&lt;=Reconciliation!$J$1),0))&gt;0,"Matched to payout","NO MATCHING PAYOUT"))</f>
        <v/>
      </c>
    </row>
    <row r="974">
      <c r="A974" s="7" t="n"/>
      <c r="C974" s="8" t="n"/>
      <c r="D974">
        <f>IF(OR($A974="",$C974=""),"",IF(SUMPRODUCT(IFERROR((ABS(Reconciliation!$C$4:$C$1003-$C974)&lt;0.005)*(ABS(Reconciliation!$B$4:$B$1003-$A974)&lt;=Reconciliation!$J$1),0))&gt;0,"Matched to payout","NO MATCHING PAYOUT"))</f>
        <v/>
      </c>
    </row>
    <row r="975">
      <c r="A975" s="7" t="n"/>
      <c r="C975" s="8" t="n"/>
      <c r="D975">
        <f>IF(OR($A975="",$C975=""),"",IF(SUMPRODUCT(IFERROR((ABS(Reconciliation!$C$4:$C$1003-$C975)&lt;0.005)*(ABS(Reconciliation!$B$4:$B$1003-$A975)&lt;=Reconciliation!$J$1),0))&gt;0,"Matched to payout","NO MATCHING PAYOUT"))</f>
        <v/>
      </c>
    </row>
    <row r="976">
      <c r="A976" s="7" t="n"/>
      <c r="C976" s="8" t="n"/>
      <c r="D976">
        <f>IF(OR($A976="",$C976=""),"",IF(SUMPRODUCT(IFERROR((ABS(Reconciliation!$C$4:$C$1003-$C976)&lt;0.005)*(ABS(Reconciliation!$B$4:$B$1003-$A976)&lt;=Reconciliation!$J$1),0))&gt;0,"Matched to payout","NO MATCHING PAYOUT"))</f>
        <v/>
      </c>
    </row>
    <row r="977">
      <c r="A977" s="7" t="n"/>
      <c r="C977" s="8" t="n"/>
      <c r="D977">
        <f>IF(OR($A977="",$C977=""),"",IF(SUMPRODUCT(IFERROR((ABS(Reconciliation!$C$4:$C$1003-$C977)&lt;0.005)*(ABS(Reconciliation!$B$4:$B$1003-$A977)&lt;=Reconciliation!$J$1),0))&gt;0,"Matched to payout","NO MATCHING PAYOUT"))</f>
        <v/>
      </c>
    </row>
    <row r="978">
      <c r="A978" s="7" t="n"/>
      <c r="C978" s="8" t="n"/>
      <c r="D978">
        <f>IF(OR($A978="",$C978=""),"",IF(SUMPRODUCT(IFERROR((ABS(Reconciliation!$C$4:$C$1003-$C978)&lt;0.005)*(ABS(Reconciliation!$B$4:$B$1003-$A978)&lt;=Reconciliation!$J$1),0))&gt;0,"Matched to payout","NO MATCHING PAYOUT"))</f>
        <v/>
      </c>
    </row>
    <row r="979">
      <c r="A979" s="7" t="n"/>
      <c r="C979" s="8" t="n"/>
      <c r="D979">
        <f>IF(OR($A979="",$C979=""),"",IF(SUMPRODUCT(IFERROR((ABS(Reconciliation!$C$4:$C$1003-$C979)&lt;0.005)*(ABS(Reconciliation!$B$4:$B$1003-$A979)&lt;=Reconciliation!$J$1),0))&gt;0,"Matched to payout","NO MATCHING PAYOUT"))</f>
        <v/>
      </c>
    </row>
    <row r="980">
      <c r="A980" s="7" t="n"/>
      <c r="C980" s="8" t="n"/>
      <c r="D980">
        <f>IF(OR($A980="",$C980=""),"",IF(SUMPRODUCT(IFERROR((ABS(Reconciliation!$C$4:$C$1003-$C980)&lt;0.005)*(ABS(Reconciliation!$B$4:$B$1003-$A980)&lt;=Reconciliation!$J$1),0))&gt;0,"Matched to payout","NO MATCHING PAYOUT"))</f>
        <v/>
      </c>
    </row>
    <row r="981">
      <c r="A981" s="7" t="n"/>
      <c r="C981" s="8" t="n"/>
      <c r="D981">
        <f>IF(OR($A981="",$C981=""),"",IF(SUMPRODUCT(IFERROR((ABS(Reconciliation!$C$4:$C$1003-$C981)&lt;0.005)*(ABS(Reconciliation!$B$4:$B$1003-$A981)&lt;=Reconciliation!$J$1),0))&gt;0,"Matched to payout","NO MATCHING PAYOUT"))</f>
        <v/>
      </c>
    </row>
    <row r="982">
      <c r="A982" s="7" t="n"/>
      <c r="C982" s="8" t="n"/>
      <c r="D982">
        <f>IF(OR($A982="",$C982=""),"",IF(SUMPRODUCT(IFERROR((ABS(Reconciliation!$C$4:$C$1003-$C982)&lt;0.005)*(ABS(Reconciliation!$B$4:$B$1003-$A982)&lt;=Reconciliation!$J$1),0))&gt;0,"Matched to payout","NO MATCHING PAYOUT"))</f>
        <v/>
      </c>
    </row>
    <row r="983">
      <c r="A983" s="7" t="n"/>
      <c r="C983" s="8" t="n"/>
      <c r="D983">
        <f>IF(OR($A983="",$C983=""),"",IF(SUMPRODUCT(IFERROR((ABS(Reconciliation!$C$4:$C$1003-$C983)&lt;0.005)*(ABS(Reconciliation!$B$4:$B$1003-$A983)&lt;=Reconciliation!$J$1),0))&gt;0,"Matched to payout","NO MATCHING PAYOUT"))</f>
        <v/>
      </c>
    </row>
    <row r="984">
      <c r="A984" s="7" t="n"/>
      <c r="C984" s="8" t="n"/>
      <c r="D984">
        <f>IF(OR($A984="",$C984=""),"",IF(SUMPRODUCT(IFERROR((ABS(Reconciliation!$C$4:$C$1003-$C984)&lt;0.005)*(ABS(Reconciliation!$B$4:$B$1003-$A984)&lt;=Reconciliation!$J$1),0))&gt;0,"Matched to payout","NO MATCHING PAYOUT"))</f>
        <v/>
      </c>
    </row>
    <row r="985">
      <c r="A985" s="7" t="n"/>
      <c r="C985" s="8" t="n"/>
      <c r="D985">
        <f>IF(OR($A985="",$C985=""),"",IF(SUMPRODUCT(IFERROR((ABS(Reconciliation!$C$4:$C$1003-$C985)&lt;0.005)*(ABS(Reconciliation!$B$4:$B$1003-$A985)&lt;=Reconciliation!$J$1),0))&gt;0,"Matched to payout","NO MATCHING PAYOUT"))</f>
        <v/>
      </c>
    </row>
    <row r="986">
      <c r="A986" s="7" t="n"/>
      <c r="C986" s="8" t="n"/>
      <c r="D986">
        <f>IF(OR($A986="",$C986=""),"",IF(SUMPRODUCT(IFERROR((ABS(Reconciliation!$C$4:$C$1003-$C986)&lt;0.005)*(ABS(Reconciliation!$B$4:$B$1003-$A986)&lt;=Reconciliation!$J$1),0))&gt;0,"Matched to payout","NO MATCHING PAYOUT"))</f>
        <v/>
      </c>
    </row>
    <row r="987">
      <c r="A987" s="7" t="n"/>
      <c r="C987" s="8" t="n"/>
      <c r="D987">
        <f>IF(OR($A987="",$C987=""),"",IF(SUMPRODUCT(IFERROR((ABS(Reconciliation!$C$4:$C$1003-$C987)&lt;0.005)*(ABS(Reconciliation!$B$4:$B$1003-$A987)&lt;=Reconciliation!$J$1),0))&gt;0,"Matched to payout","NO MATCHING PAYOUT"))</f>
        <v/>
      </c>
    </row>
    <row r="988">
      <c r="A988" s="7" t="n"/>
      <c r="C988" s="8" t="n"/>
      <c r="D988">
        <f>IF(OR($A988="",$C988=""),"",IF(SUMPRODUCT(IFERROR((ABS(Reconciliation!$C$4:$C$1003-$C988)&lt;0.005)*(ABS(Reconciliation!$B$4:$B$1003-$A988)&lt;=Reconciliation!$J$1),0))&gt;0,"Matched to payout","NO MATCHING PAYOUT"))</f>
        <v/>
      </c>
    </row>
    <row r="989">
      <c r="A989" s="7" t="n"/>
      <c r="C989" s="8" t="n"/>
      <c r="D989">
        <f>IF(OR($A989="",$C989=""),"",IF(SUMPRODUCT(IFERROR((ABS(Reconciliation!$C$4:$C$1003-$C989)&lt;0.005)*(ABS(Reconciliation!$B$4:$B$1003-$A989)&lt;=Reconciliation!$J$1),0))&gt;0,"Matched to payout","NO MATCHING PAYOUT"))</f>
        <v/>
      </c>
    </row>
    <row r="990">
      <c r="A990" s="7" t="n"/>
      <c r="C990" s="8" t="n"/>
      <c r="D990">
        <f>IF(OR($A990="",$C990=""),"",IF(SUMPRODUCT(IFERROR((ABS(Reconciliation!$C$4:$C$1003-$C990)&lt;0.005)*(ABS(Reconciliation!$B$4:$B$1003-$A990)&lt;=Reconciliation!$J$1),0))&gt;0,"Matched to payout","NO MATCHING PAYOUT"))</f>
        <v/>
      </c>
    </row>
    <row r="991">
      <c r="A991" s="7" t="n"/>
      <c r="C991" s="8" t="n"/>
      <c r="D991">
        <f>IF(OR($A991="",$C991=""),"",IF(SUMPRODUCT(IFERROR((ABS(Reconciliation!$C$4:$C$1003-$C991)&lt;0.005)*(ABS(Reconciliation!$B$4:$B$1003-$A991)&lt;=Reconciliation!$J$1),0))&gt;0,"Matched to payout","NO MATCHING PAYOUT"))</f>
        <v/>
      </c>
    </row>
    <row r="992">
      <c r="A992" s="7" t="n"/>
      <c r="C992" s="8" t="n"/>
      <c r="D992">
        <f>IF(OR($A992="",$C992=""),"",IF(SUMPRODUCT(IFERROR((ABS(Reconciliation!$C$4:$C$1003-$C992)&lt;0.005)*(ABS(Reconciliation!$B$4:$B$1003-$A992)&lt;=Reconciliation!$J$1),0))&gt;0,"Matched to payout","NO MATCHING PAYOUT"))</f>
        <v/>
      </c>
    </row>
    <row r="993">
      <c r="A993" s="7" t="n"/>
      <c r="C993" s="8" t="n"/>
      <c r="D993">
        <f>IF(OR($A993="",$C993=""),"",IF(SUMPRODUCT(IFERROR((ABS(Reconciliation!$C$4:$C$1003-$C993)&lt;0.005)*(ABS(Reconciliation!$B$4:$B$1003-$A993)&lt;=Reconciliation!$J$1),0))&gt;0,"Matched to payout","NO MATCHING PAYOUT"))</f>
        <v/>
      </c>
    </row>
    <row r="994">
      <c r="A994" s="7" t="n"/>
      <c r="C994" s="8" t="n"/>
      <c r="D994">
        <f>IF(OR($A994="",$C994=""),"",IF(SUMPRODUCT(IFERROR((ABS(Reconciliation!$C$4:$C$1003-$C994)&lt;0.005)*(ABS(Reconciliation!$B$4:$B$1003-$A994)&lt;=Reconciliation!$J$1),0))&gt;0,"Matched to payout","NO MATCHING PAYOUT"))</f>
        <v/>
      </c>
    </row>
    <row r="995">
      <c r="A995" s="7" t="n"/>
      <c r="C995" s="8" t="n"/>
      <c r="D995">
        <f>IF(OR($A995="",$C995=""),"",IF(SUMPRODUCT(IFERROR((ABS(Reconciliation!$C$4:$C$1003-$C995)&lt;0.005)*(ABS(Reconciliation!$B$4:$B$1003-$A995)&lt;=Reconciliation!$J$1),0))&gt;0,"Matched to payout","NO MATCHING PAYOUT"))</f>
        <v/>
      </c>
    </row>
    <row r="996">
      <c r="A996" s="7" t="n"/>
      <c r="C996" s="8" t="n"/>
      <c r="D996">
        <f>IF(OR($A996="",$C996=""),"",IF(SUMPRODUCT(IFERROR((ABS(Reconciliation!$C$4:$C$1003-$C996)&lt;0.005)*(ABS(Reconciliation!$B$4:$B$1003-$A996)&lt;=Reconciliation!$J$1),0))&gt;0,"Matched to payout","NO MATCHING PAYOUT"))</f>
        <v/>
      </c>
    </row>
    <row r="997">
      <c r="A997" s="7" t="n"/>
      <c r="C997" s="8" t="n"/>
      <c r="D997">
        <f>IF(OR($A997="",$C997=""),"",IF(SUMPRODUCT(IFERROR((ABS(Reconciliation!$C$4:$C$1003-$C997)&lt;0.005)*(ABS(Reconciliation!$B$4:$B$1003-$A997)&lt;=Reconciliation!$J$1),0))&gt;0,"Matched to payout","NO MATCHING PAYOUT"))</f>
        <v/>
      </c>
    </row>
    <row r="998">
      <c r="A998" s="7" t="n"/>
      <c r="C998" s="8" t="n"/>
      <c r="D998">
        <f>IF(OR($A998="",$C998=""),"",IF(SUMPRODUCT(IFERROR((ABS(Reconciliation!$C$4:$C$1003-$C998)&lt;0.005)*(ABS(Reconciliation!$B$4:$B$1003-$A998)&lt;=Reconciliation!$J$1),0))&gt;0,"Matched to payout","NO MATCHING PAYOUT"))</f>
        <v/>
      </c>
    </row>
    <row r="999">
      <c r="A999" s="7" t="n"/>
      <c r="C999" s="8" t="n"/>
      <c r="D999">
        <f>IF(OR($A999="",$C999=""),"",IF(SUMPRODUCT(IFERROR((ABS(Reconciliation!$C$4:$C$1003-$C999)&lt;0.005)*(ABS(Reconciliation!$B$4:$B$1003-$A999)&lt;=Reconciliation!$J$1),0))&gt;0,"Matched to payout","NO MATCHING PAYOUT"))</f>
        <v/>
      </c>
    </row>
    <row r="1000">
      <c r="A1000" s="7" t="n"/>
      <c r="C1000" s="8" t="n"/>
      <c r="D1000">
        <f>IF(OR($A1000="",$C1000=""),"",IF(SUMPRODUCT(IFERROR((ABS(Reconciliation!$C$4:$C$1003-$C1000)&lt;0.005)*(ABS(Reconciliation!$B$4:$B$1003-$A1000)&lt;=Reconciliation!$J$1),0))&gt;0,"Matched to payout","NO MATCHING PAYOUT"))</f>
        <v/>
      </c>
    </row>
    <row r="1001">
      <c r="A1001" s="7" t="n"/>
      <c r="C1001" s="8" t="n"/>
      <c r="D1001">
        <f>IF(OR($A1001="",$C1001=""),"",IF(SUMPRODUCT(IFERROR((ABS(Reconciliation!$C$4:$C$1003-$C1001)&lt;0.005)*(ABS(Reconciliation!$B$4:$B$1003-$A1001)&lt;=Reconciliation!$J$1),0))&gt;0,"Matched to payout","NO MATCHING PAYOUT"))</f>
        <v/>
      </c>
    </row>
    <row r="1002">
      <c r="A1002" s="7" t="n"/>
      <c r="C1002" s="8" t="n"/>
      <c r="D1002">
        <f>IF(OR($A1002="",$C1002=""),"",IF(SUMPRODUCT(IFERROR((ABS(Reconciliation!$C$4:$C$1003-$C1002)&lt;0.005)*(ABS(Reconciliation!$B$4:$B$1003-$A1002)&lt;=Reconciliation!$J$1),0))&gt;0,"Matched to payout","NO MATCHING PAYOUT"))</f>
        <v/>
      </c>
    </row>
    <row r="1003">
      <c r="A1003" s="7" t="n"/>
      <c r="C1003" s="8" t="n"/>
      <c r="D1003">
        <f>IF(OR($A1003="",$C1003=""),"",IF(SUMPRODUCT(IFERROR((ABS(Reconciliation!$C$4:$C$1003-$C1003)&lt;0.005)*(ABS(Reconciliation!$B$4:$B$1003-$A1003)&lt;=Reconciliation!$J$1),0))&gt;0,"Matched to payout","NO MATCHING PAYOUT"))</f>
        <v/>
      </c>
    </row>
  </sheetData>
  <conditionalFormatting sqref="D4:D1003">
    <cfRule type="cellIs" priority="1" operator="equal" dxfId="0">
      <formula>"NO MATCHING PAYOUT"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0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3" customWidth="1" min="2" max="2"/>
    <col width="12" customWidth="1" min="3" max="3"/>
    <col width="10" customWidth="1" min="4" max="4"/>
    <col width="13" customWidth="1" min="5" max="5"/>
    <col width="13" customWidth="1" min="6" max="6"/>
    <col width="14" customWidth="1" min="7" max="7"/>
    <col width="3" customWidth="1" min="8" max="8"/>
    <col width="20" customWidth="1" min="9" max="9"/>
    <col width="14" customWidth="1" min="10" max="10"/>
  </cols>
  <sheetData>
    <row r="1">
      <c r="A1" s="2" t="inlineStr">
        <is>
          <t>Every payout from the Payouts sheet, matched against Bank Import by amount (±0.005) and date.</t>
        </is>
      </c>
      <c r="I1" s="4" t="inlineStr">
        <is>
          <t>Match window (± days)</t>
        </is>
      </c>
      <c r="J1" s="9" t="n">
        <v>3</v>
      </c>
    </row>
    <row r="3">
      <c r="A3" s="6" t="inlineStr">
        <is>
          <t>Payout ID</t>
        </is>
      </c>
      <c r="B3" s="6" t="inlineStr">
        <is>
          <t>Arrival date</t>
        </is>
      </c>
      <c r="C3" s="6" t="inlineStr">
        <is>
          <t>Amount</t>
        </is>
      </c>
      <c r="D3" s="6" t="inlineStr">
        <is>
          <t>Bank row</t>
        </is>
      </c>
      <c r="E3" s="6" t="inlineStr">
        <is>
          <t>Bank date</t>
        </is>
      </c>
      <c r="F3" s="6" t="inlineStr">
        <is>
          <t>Bank amount</t>
        </is>
      </c>
      <c r="G3" s="6" t="inlineStr">
        <is>
          <t>Status</t>
        </is>
      </c>
      <c r="I3" s="4" t="inlineStr">
        <is>
          <t>Payouts listed</t>
        </is>
      </c>
      <c r="J3">
        <f>COUNTIF($G$4:$G$1003,"Matched")+COUNTIF($G$4:$G$1003,"UNMATCHED")</f>
        <v/>
      </c>
    </row>
    <row r="4">
      <c r="A4">
        <f>IF(Payouts!A6="","",Payouts!A6)</f>
        <v/>
      </c>
      <c r="B4" s="7">
        <f>IF($A4="","",DATE(LEFT(Payouts!B6,4),MID(Payouts!B6,6,2),MID(Payouts!B6,9,2)))</f>
        <v/>
      </c>
      <c r="C4" s="8">
        <f>IF($A4="","",Payouts!C6)</f>
        <v/>
      </c>
      <c r="D4">
        <f>IF($A4="","",IF(SUMPRODUCT(MAX(IFERROR((ABS('Bank Import'!$C$4:$C$1003-$C4)&lt;0.005)*(ABS('Bank Import'!$A$4:$A$1003-$B4)&lt;=$J$1),0)*ROW('Bank Import'!$A$4:$A$1003)))=0,"",SUMPRODUCT(MAX(IFERROR((ABS('Bank Import'!$C$4:$C$1003-$C4)&lt;0.005)*(ABS('Bank Import'!$A$4:$A$1003-$B4)&lt;=$J$1),0)*ROW('Bank Import'!$A$4:$A$1003)))))</f>
        <v/>
      </c>
      <c r="E4" s="7">
        <f>IF(OR($A4="",$D4=""),"",INDEX('Bank Import'!$A$4:$A$1003,$D4-3))</f>
        <v/>
      </c>
      <c r="F4" s="8">
        <f>IF(OR($A4="",$D4=""),"",INDEX('Bank Import'!$C$4:$C$1003,$D4-3))</f>
        <v/>
      </c>
      <c r="G4">
        <f>IF($A4="","",IF($D4="","UNMATCHED","Matched"))</f>
        <v/>
      </c>
      <c r="I4" s="4" t="inlineStr">
        <is>
          <t>Matched</t>
        </is>
      </c>
      <c r="J4">
        <f>COUNTIF($G$4:$G$1003,"Matched")</f>
        <v/>
      </c>
    </row>
    <row r="5">
      <c r="A5">
        <f>IF(Payouts!A7="","",Payouts!A7)</f>
        <v/>
      </c>
      <c r="B5" s="7">
        <f>IF($A5="","",DATE(LEFT(Payouts!B7,4),MID(Payouts!B7,6,2),MID(Payouts!B7,9,2)))</f>
        <v/>
      </c>
      <c r="C5" s="8">
        <f>IF($A5="","",Payouts!C7)</f>
        <v/>
      </c>
      <c r="D5">
        <f>IF($A5="","",IF(SUMPRODUCT(MAX(IFERROR((ABS('Bank Import'!$C$4:$C$1003-$C5)&lt;0.005)*(ABS('Bank Import'!$A$4:$A$1003-$B5)&lt;=$J$1),0)*ROW('Bank Import'!$A$4:$A$1003)))=0,"",SUMPRODUCT(MAX(IFERROR((ABS('Bank Import'!$C$4:$C$1003-$C5)&lt;0.005)*(ABS('Bank Import'!$A$4:$A$1003-$B5)&lt;=$J$1),0)*ROW('Bank Import'!$A$4:$A$1003)))))</f>
        <v/>
      </c>
      <c r="E5" s="7">
        <f>IF(OR($A5="",$D5=""),"",INDEX('Bank Import'!$A$4:$A$1003,$D5-3))</f>
        <v/>
      </c>
      <c r="F5" s="8">
        <f>IF(OR($A5="",$D5=""),"",INDEX('Bank Import'!$C$4:$C$1003,$D5-3))</f>
        <v/>
      </c>
      <c r="G5">
        <f>IF($A5="","",IF($D5="","UNMATCHED","Matched"))</f>
        <v/>
      </c>
      <c r="I5" s="4" t="inlineStr">
        <is>
          <t>Unmatched</t>
        </is>
      </c>
      <c r="J5">
        <f>COUNTIF($G$4:$G$1003,"UNMATCHED")</f>
        <v/>
      </c>
    </row>
    <row r="6">
      <c r="A6">
        <f>IF(Payouts!A8="","",Payouts!A8)</f>
        <v/>
      </c>
      <c r="B6" s="7">
        <f>IF($A6="","",DATE(LEFT(Payouts!B8,4),MID(Payouts!B8,6,2),MID(Payouts!B8,9,2)))</f>
        <v/>
      </c>
      <c r="C6" s="8">
        <f>IF($A6="","",Payouts!C8)</f>
        <v/>
      </c>
      <c r="D6">
        <f>IF($A6="","",IF(SUMPRODUCT(MAX(IFERROR((ABS('Bank Import'!$C$4:$C$1003-$C6)&lt;0.005)*(ABS('Bank Import'!$A$4:$A$1003-$B6)&lt;=$J$1),0)*ROW('Bank Import'!$A$4:$A$1003)))=0,"",SUMPRODUCT(MAX(IFERROR((ABS('Bank Import'!$C$4:$C$1003-$C6)&lt;0.005)*(ABS('Bank Import'!$A$4:$A$1003-$B6)&lt;=$J$1),0)*ROW('Bank Import'!$A$4:$A$1003)))))</f>
        <v/>
      </c>
      <c r="E6" s="7">
        <f>IF(OR($A6="",$D6=""),"",INDEX('Bank Import'!$A$4:$A$1003,$D6-3))</f>
        <v/>
      </c>
      <c r="F6" s="8">
        <f>IF(OR($A6="",$D6=""),"",INDEX('Bank Import'!$C$4:$C$1003,$D6-3))</f>
        <v/>
      </c>
      <c r="G6">
        <f>IF($A6="","",IF($D6="","UNMATCHED","Matched"))</f>
        <v/>
      </c>
      <c r="I6" s="4" t="inlineStr">
        <is>
          <t>Payouts total</t>
        </is>
      </c>
      <c r="J6" s="8">
        <f>SUM($C$4:$C$1003)</f>
        <v/>
      </c>
    </row>
    <row r="7">
      <c r="A7">
        <f>IF(Payouts!A9="","",Payouts!A9)</f>
        <v/>
      </c>
      <c r="B7" s="7">
        <f>IF($A7="","",DATE(LEFT(Payouts!B9,4),MID(Payouts!B9,6,2),MID(Payouts!B9,9,2)))</f>
        <v/>
      </c>
      <c r="C7" s="8">
        <f>IF($A7="","",Payouts!C9)</f>
        <v/>
      </c>
      <c r="D7">
        <f>IF($A7="","",IF(SUMPRODUCT(MAX(IFERROR((ABS('Bank Import'!$C$4:$C$1003-$C7)&lt;0.005)*(ABS('Bank Import'!$A$4:$A$1003-$B7)&lt;=$J$1),0)*ROW('Bank Import'!$A$4:$A$1003)))=0,"",SUMPRODUCT(MAX(IFERROR((ABS('Bank Import'!$C$4:$C$1003-$C7)&lt;0.005)*(ABS('Bank Import'!$A$4:$A$1003-$B7)&lt;=$J$1),0)*ROW('Bank Import'!$A$4:$A$1003)))))</f>
        <v/>
      </c>
      <c r="E7" s="7">
        <f>IF(OR($A7="",$D7=""),"",INDEX('Bank Import'!$A$4:$A$1003,$D7-3))</f>
        <v/>
      </c>
      <c r="F7" s="8">
        <f>IF(OR($A7="",$D7=""),"",INDEX('Bank Import'!$C$4:$C$1003,$D7-3))</f>
        <v/>
      </c>
      <c r="G7">
        <f>IF($A7="","",IF($D7="","UNMATCHED","Matched"))</f>
        <v/>
      </c>
      <c r="I7" s="4" t="inlineStr">
        <is>
          <t>Matched total</t>
        </is>
      </c>
      <c r="J7" s="8">
        <f>SUMIF($G$4:$G$1003,"Matched",$C$4:$C$1003)</f>
        <v/>
      </c>
    </row>
    <row r="8">
      <c r="A8">
        <f>IF(Payouts!A10="","",Payouts!A10)</f>
        <v/>
      </c>
      <c r="B8" s="7">
        <f>IF($A8="","",DATE(LEFT(Payouts!B10,4),MID(Payouts!B10,6,2),MID(Payouts!B10,9,2)))</f>
        <v/>
      </c>
      <c r="C8" s="8">
        <f>IF($A8="","",Payouts!C10)</f>
        <v/>
      </c>
      <c r="D8">
        <f>IF($A8="","",IF(SUMPRODUCT(MAX(IFERROR((ABS('Bank Import'!$C$4:$C$1003-$C8)&lt;0.005)*(ABS('Bank Import'!$A$4:$A$1003-$B8)&lt;=$J$1),0)*ROW('Bank Import'!$A$4:$A$1003)))=0,"",SUMPRODUCT(MAX(IFERROR((ABS('Bank Import'!$C$4:$C$1003-$C8)&lt;0.005)*(ABS('Bank Import'!$A$4:$A$1003-$B8)&lt;=$J$1),0)*ROW('Bank Import'!$A$4:$A$1003)))))</f>
        <v/>
      </c>
      <c r="E8" s="7">
        <f>IF(OR($A8="",$D8=""),"",INDEX('Bank Import'!$A$4:$A$1003,$D8-3))</f>
        <v/>
      </c>
      <c r="F8" s="8">
        <f>IF(OR($A8="",$D8=""),"",INDEX('Bank Import'!$C$4:$C$1003,$D8-3))</f>
        <v/>
      </c>
      <c r="G8">
        <f>IF($A8="","",IF($D8="","UNMATCHED","Matched"))</f>
        <v/>
      </c>
      <c r="I8" s="4" t="inlineStr">
        <is>
          <t>Unmatched total</t>
        </is>
      </c>
      <c r="J8" s="8">
        <f>SUMIF($G$4:$G$1003,"UNMATCHED",$C$4:$C$1003)</f>
        <v/>
      </c>
    </row>
    <row r="9">
      <c r="A9">
        <f>IF(Payouts!A11="","",Payouts!A11)</f>
        <v/>
      </c>
      <c r="B9" s="7">
        <f>IF($A9="","",DATE(LEFT(Payouts!B11,4),MID(Payouts!B11,6,2),MID(Payouts!B11,9,2)))</f>
        <v/>
      </c>
      <c r="C9" s="8">
        <f>IF($A9="","",Payouts!C11)</f>
        <v/>
      </c>
      <c r="D9">
        <f>IF($A9="","",IF(SUMPRODUCT(MAX(IFERROR((ABS('Bank Import'!$C$4:$C$1003-$C9)&lt;0.005)*(ABS('Bank Import'!$A$4:$A$1003-$B9)&lt;=$J$1),0)*ROW('Bank Import'!$A$4:$A$1003)))=0,"",SUMPRODUCT(MAX(IFERROR((ABS('Bank Import'!$C$4:$C$1003-$C9)&lt;0.005)*(ABS('Bank Import'!$A$4:$A$1003-$B9)&lt;=$J$1),0)*ROW('Bank Import'!$A$4:$A$1003)))))</f>
        <v/>
      </c>
      <c r="E9" s="7">
        <f>IF(OR($A9="",$D9=""),"",INDEX('Bank Import'!$A$4:$A$1003,$D9-3))</f>
        <v/>
      </c>
      <c r="F9" s="8">
        <f>IF(OR($A9="",$D9=""),"",INDEX('Bank Import'!$C$4:$C$1003,$D9-3))</f>
        <v/>
      </c>
      <c r="G9">
        <f>IF($A9="","",IF($D9="","UNMATCHED","Matched"))</f>
        <v/>
      </c>
    </row>
    <row r="10">
      <c r="A10">
        <f>IF(Payouts!A12="","",Payouts!A12)</f>
        <v/>
      </c>
      <c r="B10" s="7">
        <f>IF($A10="","",DATE(LEFT(Payouts!B12,4),MID(Payouts!B12,6,2),MID(Payouts!B12,9,2)))</f>
        <v/>
      </c>
      <c r="C10" s="8">
        <f>IF($A10="","",Payouts!C12)</f>
        <v/>
      </c>
      <c r="D10">
        <f>IF($A10="","",IF(SUMPRODUCT(MAX(IFERROR((ABS('Bank Import'!$C$4:$C$1003-$C10)&lt;0.005)*(ABS('Bank Import'!$A$4:$A$1003-$B10)&lt;=$J$1),0)*ROW('Bank Import'!$A$4:$A$1003)))=0,"",SUMPRODUCT(MAX(IFERROR((ABS('Bank Import'!$C$4:$C$1003-$C10)&lt;0.005)*(ABS('Bank Import'!$A$4:$A$1003-$B10)&lt;=$J$1),0)*ROW('Bank Import'!$A$4:$A$1003)))))</f>
        <v/>
      </c>
      <c r="E10" s="7">
        <f>IF(OR($A10="",$D10=""),"",INDEX('Bank Import'!$A$4:$A$1003,$D10-3))</f>
        <v/>
      </c>
      <c r="F10" s="8">
        <f>IF(OR($A10="",$D10=""),"",INDEX('Bank Import'!$C$4:$C$1003,$D10-3))</f>
        <v/>
      </c>
      <c r="G10">
        <f>IF($A10="","",IF($D10="","UNMATCHED","Matched"))</f>
        <v/>
      </c>
    </row>
    <row r="11">
      <c r="A11">
        <f>IF(Payouts!A13="","",Payouts!A13)</f>
        <v/>
      </c>
      <c r="B11" s="7">
        <f>IF($A11="","",DATE(LEFT(Payouts!B13,4),MID(Payouts!B13,6,2),MID(Payouts!B13,9,2)))</f>
        <v/>
      </c>
      <c r="C11" s="8">
        <f>IF($A11="","",Payouts!C13)</f>
        <v/>
      </c>
      <c r="D11">
        <f>IF($A11="","",IF(SUMPRODUCT(MAX(IFERROR((ABS('Bank Import'!$C$4:$C$1003-$C11)&lt;0.005)*(ABS('Bank Import'!$A$4:$A$1003-$B11)&lt;=$J$1),0)*ROW('Bank Import'!$A$4:$A$1003)))=0,"",SUMPRODUCT(MAX(IFERROR((ABS('Bank Import'!$C$4:$C$1003-$C11)&lt;0.005)*(ABS('Bank Import'!$A$4:$A$1003-$B11)&lt;=$J$1),0)*ROW('Bank Import'!$A$4:$A$1003)))))</f>
        <v/>
      </c>
      <c r="E11" s="7">
        <f>IF(OR($A11="",$D11=""),"",INDEX('Bank Import'!$A$4:$A$1003,$D11-3))</f>
        <v/>
      </c>
      <c r="F11" s="8">
        <f>IF(OR($A11="",$D11=""),"",INDEX('Bank Import'!$C$4:$C$1003,$D11-3))</f>
        <v/>
      </c>
      <c r="G11">
        <f>IF($A11="","",IF($D11="","UNMATCHED","Matched"))</f>
        <v/>
      </c>
    </row>
    <row r="12">
      <c r="A12">
        <f>IF(Payouts!A14="","",Payouts!A14)</f>
        <v/>
      </c>
      <c r="B12" s="7">
        <f>IF($A12="","",DATE(LEFT(Payouts!B14,4),MID(Payouts!B14,6,2),MID(Payouts!B14,9,2)))</f>
        <v/>
      </c>
      <c r="C12" s="8">
        <f>IF($A12="","",Payouts!C14)</f>
        <v/>
      </c>
      <c r="D12">
        <f>IF($A12="","",IF(SUMPRODUCT(MAX(IFERROR((ABS('Bank Import'!$C$4:$C$1003-$C12)&lt;0.005)*(ABS('Bank Import'!$A$4:$A$1003-$B12)&lt;=$J$1),0)*ROW('Bank Import'!$A$4:$A$1003)))=0,"",SUMPRODUCT(MAX(IFERROR((ABS('Bank Import'!$C$4:$C$1003-$C12)&lt;0.005)*(ABS('Bank Import'!$A$4:$A$1003-$B12)&lt;=$J$1),0)*ROW('Bank Import'!$A$4:$A$1003)))))</f>
        <v/>
      </c>
      <c r="E12" s="7">
        <f>IF(OR($A12="",$D12=""),"",INDEX('Bank Import'!$A$4:$A$1003,$D12-3))</f>
        <v/>
      </c>
      <c r="F12" s="8">
        <f>IF(OR($A12="",$D12=""),"",INDEX('Bank Import'!$C$4:$C$1003,$D12-3))</f>
        <v/>
      </c>
      <c r="G12">
        <f>IF($A12="","",IF($D12="","UNMATCHED","Matched"))</f>
        <v/>
      </c>
    </row>
    <row r="13">
      <c r="A13">
        <f>IF(Payouts!A15="","",Payouts!A15)</f>
        <v/>
      </c>
      <c r="B13" s="7">
        <f>IF($A13="","",DATE(LEFT(Payouts!B15,4),MID(Payouts!B15,6,2),MID(Payouts!B15,9,2)))</f>
        <v/>
      </c>
      <c r="C13" s="8">
        <f>IF($A13="","",Payouts!C15)</f>
        <v/>
      </c>
      <c r="D13">
        <f>IF($A13="","",IF(SUMPRODUCT(MAX(IFERROR((ABS('Bank Import'!$C$4:$C$1003-$C13)&lt;0.005)*(ABS('Bank Import'!$A$4:$A$1003-$B13)&lt;=$J$1),0)*ROW('Bank Import'!$A$4:$A$1003)))=0,"",SUMPRODUCT(MAX(IFERROR((ABS('Bank Import'!$C$4:$C$1003-$C13)&lt;0.005)*(ABS('Bank Import'!$A$4:$A$1003-$B13)&lt;=$J$1),0)*ROW('Bank Import'!$A$4:$A$1003)))))</f>
        <v/>
      </c>
      <c r="E13" s="7">
        <f>IF(OR($A13="",$D13=""),"",INDEX('Bank Import'!$A$4:$A$1003,$D13-3))</f>
        <v/>
      </c>
      <c r="F13" s="8">
        <f>IF(OR($A13="",$D13=""),"",INDEX('Bank Import'!$C$4:$C$1003,$D13-3))</f>
        <v/>
      </c>
      <c r="G13">
        <f>IF($A13="","",IF($D13="","UNMATCHED","Matched"))</f>
        <v/>
      </c>
    </row>
    <row r="14">
      <c r="A14">
        <f>IF(Payouts!A16="","",Payouts!A16)</f>
        <v/>
      </c>
      <c r="B14" s="7">
        <f>IF($A14="","",DATE(LEFT(Payouts!B16,4),MID(Payouts!B16,6,2),MID(Payouts!B16,9,2)))</f>
        <v/>
      </c>
      <c r="C14" s="8">
        <f>IF($A14="","",Payouts!C16)</f>
        <v/>
      </c>
      <c r="D14">
        <f>IF($A14="","",IF(SUMPRODUCT(MAX(IFERROR((ABS('Bank Import'!$C$4:$C$1003-$C14)&lt;0.005)*(ABS('Bank Import'!$A$4:$A$1003-$B14)&lt;=$J$1),0)*ROW('Bank Import'!$A$4:$A$1003)))=0,"",SUMPRODUCT(MAX(IFERROR((ABS('Bank Import'!$C$4:$C$1003-$C14)&lt;0.005)*(ABS('Bank Import'!$A$4:$A$1003-$B14)&lt;=$J$1),0)*ROW('Bank Import'!$A$4:$A$1003)))))</f>
        <v/>
      </c>
      <c r="E14" s="7">
        <f>IF(OR($A14="",$D14=""),"",INDEX('Bank Import'!$A$4:$A$1003,$D14-3))</f>
        <v/>
      </c>
      <c r="F14" s="8">
        <f>IF(OR($A14="",$D14=""),"",INDEX('Bank Import'!$C$4:$C$1003,$D14-3))</f>
        <v/>
      </c>
      <c r="G14">
        <f>IF($A14="","",IF($D14="","UNMATCHED","Matched"))</f>
        <v/>
      </c>
    </row>
    <row r="15">
      <c r="A15">
        <f>IF(Payouts!A17="","",Payouts!A17)</f>
        <v/>
      </c>
      <c r="B15" s="7">
        <f>IF($A15="","",DATE(LEFT(Payouts!B17,4),MID(Payouts!B17,6,2),MID(Payouts!B17,9,2)))</f>
        <v/>
      </c>
      <c r="C15" s="8">
        <f>IF($A15="","",Payouts!C17)</f>
        <v/>
      </c>
      <c r="D15">
        <f>IF($A15="","",IF(SUMPRODUCT(MAX(IFERROR((ABS('Bank Import'!$C$4:$C$1003-$C15)&lt;0.005)*(ABS('Bank Import'!$A$4:$A$1003-$B15)&lt;=$J$1),0)*ROW('Bank Import'!$A$4:$A$1003)))=0,"",SUMPRODUCT(MAX(IFERROR((ABS('Bank Import'!$C$4:$C$1003-$C15)&lt;0.005)*(ABS('Bank Import'!$A$4:$A$1003-$B15)&lt;=$J$1),0)*ROW('Bank Import'!$A$4:$A$1003)))))</f>
        <v/>
      </c>
      <c r="E15" s="7">
        <f>IF(OR($A15="",$D15=""),"",INDEX('Bank Import'!$A$4:$A$1003,$D15-3))</f>
        <v/>
      </c>
      <c r="F15" s="8">
        <f>IF(OR($A15="",$D15=""),"",INDEX('Bank Import'!$C$4:$C$1003,$D15-3))</f>
        <v/>
      </c>
      <c r="G15">
        <f>IF($A15="","",IF($D15="","UNMATCHED","Matched"))</f>
        <v/>
      </c>
    </row>
    <row r="16">
      <c r="A16">
        <f>IF(Payouts!A18="","",Payouts!A18)</f>
        <v/>
      </c>
      <c r="B16" s="7">
        <f>IF($A16="","",DATE(LEFT(Payouts!B18,4),MID(Payouts!B18,6,2),MID(Payouts!B18,9,2)))</f>
        <v/>
      </c>
      <c r="C16" s="8">
        <f>IF($A16="","",Payouts!C18)</f>
        <v/>
      </c>
      <c r="D16">
        <f>IF($A16="","",IF(SUMPRODUCT(MAX(IFERROR((ABS('Bank Import'!$C$4:$C$1003-$C16)&lt;0.005)*(ABS('Bank Import'!$A$4:$A$1003-$B16)&lt;=$J$1),0)*ROW('Bank Import'!$A$4:$A$1003)))=0,"",SUMPRODUCT(MAX(IFERROR((ABS('Bank Import'!$C$4:$C$1003-$C16)&lt;0.005)*(ABS('Bank Import'!$A$4:$A$1003-$B16)&lt;=$J$1),0)*ROW('Bank Import'!$A$4:$A$1003)))))</f>
        <v/>
      </c>
      <c r="E16" s="7">
        <f>IF(OR($A16="",$D16=""),"",INDEX('Bank Import'!$A$4:$A$1003,$D16-3))</f>
        <v/>
      </c>
      <c r="F16" s="8">
        <f>IF(OR($A16="",$D16=""),"",INDEX('Bank Import'!$C$4:$C$1003,$D16-3))</f>
        <v/>
      </c>
      <c r="G16">
        <f>IF($A16="","",IF($D16="","UNMATCHED","Matched"))</f>
        <v/>
      </c>
    </row>
    <row r="17">
      <c r="A17">
        <f>IF(Payouts!A19="","",Payouts!A19)</f>
        <v/>
      </c>
      <c r="B17" s="7">
        <f>IF($A17="","",DATE(LEFT(Payouts!B19,4),MID(Payouts!B19,6,2),MID(Payouts!B19,9,2)))</f>
        <v/>
      </c>
      <c r="C17" s="8">
        <f>IF($A17="","",Payouts!C19)</f>
        <v/>
      </c>
      <c r="D17">
        <f>IF($A17="","",IF(SUMPRODUCT(MAX(IFERROR((ABS('Bank Import'!$C$4:$C$1003-$C17)&lt;0.005)*(ABS('Bank Import'!$A$4:$A$1003-$B17)&lt;=$J$1),0)*ROW('Bank Import'!$A$4:$A$1003)))=0,"",SUMPRODUCT(MAX(IFERROR((ABS('Bank Import'!$C$4:$C$1003-$C17)&lt;0.005)*(ABS('Bank Import'!$A$4:$A$1003-$B17)&lt;=$J$1),0)*ROW('Bank Import'!$A$4:$A$1003)))))</f>
        <v/>
      </c>
      <c r="E17" s="7">
        <f>IF(OR($A17="",$D17=""),"",INDEX('Bank Import'!$A$4:$A$1003,$D17-3))</f>
        <v/>
      </c>
      <c r="F17" s="8">
        <f>IF(OR($A17="",$D17=""),"",INDEX('Bank Import'!$C$4:$C$1003,$D17-3))</f>
        <v/>
      </c>
      <c r="G17">
        <f>IF($A17="","",IF($D17="","UNMATCHED","Matched"))</f>
        <v/>
      </c>
    </row>
    <row r="18">
      <c r="A18">
        <f>IF(Payouts!A20="","",Payouts!A20)</f>
        <v/>
      </c>
      <c r="B18" s="7">
        <f>IF($A18="","",DATE(LEFT(Payouts!B20,4),MID(Payouts!B20,6,2),MID(Payouts!B20,9,2)))</f>
        <v/>
      </c>
      <c r="C18" s="8">
        <f>IF($A18="","",Payouts!C20)</f>
        <v/>
      </c>
      <c r="D18">
        <f>IF($A18="","",IF(SUMPRODUCT(MAX(IFERROR((ABS('Bank Import'!$C$4:$C$1003-$C18)&lt;0.005)*(ABS('Bank Import'!$A$4:$A$1003-$B18)&lt;=$J$1),0)*ROW('Bank Import'!$A$4:$A$1003)))=0,"",SUMPRODUCT(MAX(IFERROR((ABS('Bank Import'!$C$4:$C$1003-$C18)&lt;0.005)*(ABS('Bank Import'!$A$4:$A$1003-$B18)&lt;=$J$1),0)*ROW('Bank Import'!$A$4:$A$1003)))))</f>
        <v/>
      </c>
      <c r="E18" s="7">
        <f>IF(OR($A18="",$D18=""),"",INDEX('Bank Import'!$A$4:$A$1003,$D18-3))</f>
        <v/>
      </c>
      <c r="F18" s="8">
        <f>IF(OR($A18="",$D18=""),"",INDEX('Bank Import'!$C$4:$C$1003,$D18-3))</f>
        <v/>
      </c>
      <c r="G18">
        <f>IF($A18="","",IF($D18="","UNMATCHED","Matched"))</f>
        <v/>
      </c>
    </row>
    <row r="19">
      <c r="A19">
        <f>IF(Payouts!A21="","",Payouts!A21)</f>
        <v/>
      </c>
      <c r="B19" s="7">
        <f>IF($A19="","",DATE(LEFT(Payouts!B21,4),MID(Payouts!B21,6,2),MID(Payouts!B21,9,2)))</f>
        <v/>
      </c>
      <c r="C19" s="8">
        <f>IF($A19="","",Payouts!C21)</f>
        <v/>
      </c>
      <c r="D19">
        <f>IF($A19="","",IF(SUMPRODUCT(MAX(IFERROR((ABS('Bank Import'!$C$4:$C$1003-$C19)&lt;0.005)*(ABS('Bank Import'!$A$4:$A$1003-$B19)&lt;=$J$1),0)*ROW('Bank Import'!$A$4:$A$1003)))=0,"",SUMPRODUCT(MAX(IFERROR((ABS('Bank Import'!$C$4:$C$1003-$C19)&lt;0.005)*(ABS('Bank Import'!$A$4:$A$1003-$B19)&lt;=$J$1),0)*ROW('Bank Import'!$A$4:$A$1003)))))</f>
        <v/>
      </c>
      <c r="E19" s="7">
        <f>IF(OR($A19="",$D19=""),"",INDEX('Bank Import'!$A$4:$A$1003,$D19-3))</f>
        <v/>
      </c>
      <c r="F19" s="8">
        <f>IF(OR($A19="",$D19=""),"",INDEX('Bank Import'!$C$4:$C$1003,$D19-3))</f>
        <v/>
      </c>
      <c r="G19">
        <f>IF($A19="","",IF($D19="","UNMATCHED","Matched"))</f>
        <v/>
      </c>
    </row>
    <row r="20">
      <c r="A20">
        <f>IF(Payouts!A22="","",Payouts!A22)</f>
        <v/>
      </c>
      <c r="B20" s="7">
        <f>IF($A20="","",DATE(LEFT(Payouts!B22,4),MID(Payouts!B22,6,2),MID(Payouts!B22,9,2)))</f>
        <v/>
      </c>
      <c r="C20" s="8">
        <f>IF($A20="","",Payouts!C22)</f>
        <v/>
      </c>
      <c r="D20">
        <f>IF($A20="","",IF(SUMPRODUCT(MAX(IFERROR((ABS('Bank Import'!$C$4:$C$1003-$C20)&lt;0.005)*(ABS('Bank Import'!$A$4:$A$1003-$B20)&lt;=$J$1),0)*ROW('Bank Import'!$A$4:$A$1003)))=0,"",SUMPRODUCT(MAX(IFERROR((ABS('Bank Import'!$C$4:$C$1003-$C20)&lt;0.005)*(ABS('Bank Import'!$A$4:$A$1003-$B20)&lt;=$J$1),0)*ROW('Bank Import'!$A$4:$A$1003)))))</f>
        <v/>
      </c>
      <c r="E20" s="7">
        <f>IF(OR($A20="",$D20=""),"",INDEX('Bank Import'!$A$4:$A$1003,$D20-3))</f>
        <v/>
      </c>
      <c r="F20" s="8">
        <f>IF(OR($A20="",$D20=""),"",INDEX('Bank Import'!$C$4:$C$1003,$D20-3))</f>
        <v/>
      </c>
      <c r="G20">
        <f>IF($A20="","",IF($D20="","UNMATCHED","Matched"))</f>
        <v/>
      </c>
    </row>
    <row r="21">
      <c r="A21">
        <f>IF(Payouts!A23="","",Payouts!A23)</f>
        <v/>
      </c>
      <c r="B21" s="7">
        <f>IF($A21="","",DATE(LEFT(Payouts!B23,4),MID(Payouts!B23,6,2),MID(Payouts!B23,9,2)))</f>
        <v/>
      </c>
      <c r="C21" s="8">
        <f>IF($A21="","",Payouts!C23)</f>
        <v/>
      </c>
      <c r="D21">
        <f>IF($A21="","",IF(SUMPRODUCT(MAX(IFERROR((ABS('Bank Import'!$C$4:$C$1003-$C21)&lt;0.005)*(ABS('Bank Import'!$A$4:$A$1003-$B21)&lt;=$J$1),0)*ROW('Bank Import'!$A$4:$A$1003)))=0,"",SUMPRODUCT(MAX(IFERROR((ABS('Bank Import'!$C$4:$C$1003-$C21)&lt;0.005)*(ABS('Bank Import'!$A$4:$A$1003-$B21)&lt;=$J$1),0)*ROW('Bank Import'!$A$4:$A$1003)))))</f>
        <v/>
      </c>
      <c r="E21" s="7">
        <f>IF(OR($A21="",$D21=""),"",INDEX('Bank Import'!$A$4:$A$1003,$D21-3))</f>
        <v/>
      </c>
      <c r="F21" s="8">
        <f>IF(OR($A21="",$D21=""),"",INDEX('Bank Import'!$C$4:$C$1003,$D21-3))</f>
        <v/>
      </c>
      <c r="G21">
        <f>IF($A21="","",IF($D21="","UNMATCHED","Matched"))</f>
        <v/>
      </c>
    </row>
    <row r="22">
      <c r="A22">
        <f>IF(Payouts!A24="","",Payouts!A24)</f>
        <v/>
      </c>
      <c r="B22" s="7">
        <f>IF($A22="","",DATE(LEFT(Payouts!B24,4),MID(Payouts!B24,6,2),MID(Payouts!B24,9,2)))</f>
        <v/>
      </c>
      <c r="C22" s="8">
        <f>IF($A22="","",Payouts!C24)</f>
        <v/>
      </c>
      <c r="D22">
        <f>IF($A22="","",IF(SUMPRODUCT(MAX(IFERROR((ABS('Bank Import'!$C$4:$C$1003-$C22)&lt;0.005)*(ABS('Bank Import'!$A$4:$A$1003-$B22)&lt;=$J$1),0)*ROW('Bank Import'!$A$4:$A$1003)))=0,"",SUMPRODUCT(MAX(IFERROR((ABS('Bank Import'!$C$4:$C$1003-$C22)&lt;0.005)*(ABS('Bank Import'!$A$4:$A$1003-$B22)&lt;=$J$1),0)*ROW('Bank Import'!$A$4:$A$1003)))))</f>
        <v/>
      </c>
      <c r="E22" s="7">
        <f>IF(OR($A22="",$D22=""),"",INDEX('Bank Import'!$A$4:$A$1003,$D22-3))</f>
        <v/>
      </c>
      <c r="F22" s="8">
        <f>IF(OR($A22="",$D22=""),"",INDEX('Bank Import'!$C$4:$C$1003,$D22-3))</f>
        <v/>
      </c>
      <c r="G22">
        <f>IF($A22="","",IF($D22="","UNMATCHED","Matched"))</f>
        <v/>
      </c>
    </row>
    <row r="23">
      <c r="A23">
        <f>IF(Payouts!A25="","",Payouts!A25)</f>
        <v/>
      </c>
      <c r="B23" s="7">
        <f>IF($A23="","",DATE(LEFT(Payouts!B25,4),MID(Payouts!B25,6,2),MID(Payouts!B25,9,2)))</f>
        <v/>
      </c>
      <c r="C23" s="8">
        <f>IF($A23="","",Payouts!C25)</f>
        <v/>
      </c>
      <c r="D23">
        <f>IF($A23="","",IF(SUMPRODUCT(MAX(IFERROR((ABS('Bank Import'!$C$4:$C$1003-$C23)&lt;0.005)*(ABS('Bank Import'!$A$4:$A$1003-$B23)&lt;=$J$1),0)*ROW('Bank Import'!$A$4:$A$1003)))=0,"",SUMPRODUCT(MAX(IFERROR((ABS('Bank Import'!$C$4:$C$1003-$C23)&lt;0.005)*(ABS('Bank Import'!$A$4:$A$1003-$B23)&lt;=$J$1),0)*ROW('Bank Import'!$A$4:$A$1003)))))</f>
        <v/>
      </c>
      <c r="E23" s="7">
        <f>IF(OR($A23="",$D23=""),"",INDEX('Bank Import'!$A$4:$A$1003,$D23-3))</f>
        <v/>
      </c>
      <c r="F23" s="8">
        <f>IF(OR($A23="",$D23=""),"",INDEX('Bank Import'!$C$4:$C$1003,$D23-3))</f>
        <v/>
      </c>
      <c r="G23">
        <f>IF($A23="","",IF($D23="","UNMATCHED","Matched"))</f>
        <v/>
      </c>
    </row>
    <row r="24">
      <c r="A24">
        <f>IF(Payouts!A26="","",Payouts!A26)</f>
        <v/>
      </c>
      <c r="B24" s="7">
        <f>IF($A24="","",DATE(LEFT(Payouts!B26,4),MID(Payouts!B26,6,2),MID(Payouts!B26,9,2)))</f>
        <v/>
      </c>
      <c r="C24" s="8">
        <f>IF($A24="","",Payouts!C26)</f>
        <v/>
      </c>
      <c r="D24">
        <f>IF($A24="","",IF(SUMPRODUCT(MAX(IFERROR((ABS('Bank Import'!$C$4:$C$1003-$C24)&lt;0.005)*(ABS('Bank Import'!$A$4:$A$1003-$B24)&lt;=$J$1),0)*ROW('Bank Import'!$A$4:$A$1003)))=0,"",SUMPRODUCT(MAX(IFERROR((ABS('Bank Import'!$C$4:$C$1003-$C24)&lt;0.005)*(ABS('Bank Import'!$A$4:$A$1003-$B24)&lt;=$J$1),0)*ROW('Bank Import'!$A$4:$A$1003)))))</f>
        <v/>
      </c>
      <c r="E24" s="7">
        <f>IF(OR($A24="",$D24=""),"",INDEX('Bank Import'!$A$4:$A$1003,$D24-3))</f>
        <v/>
      </c>
      <c r="F24" s="8">
        <f>IF(OR($A24="",$D24=""),"",INDEX('Bank Import'!$C$4:$C$1003,$D24-3))</f>
        <v/>
      </c>
      <c r="G24">
        <f>IF($A24="","",IF($D24="","UNMATCHED","Matched"))</f>
        <v/>
      </c>
    </row>
    <row r="25">
      <c r="A25">
        <f>IF(Payouts!A27="","",Payouts!A27)</f>
        <v/>
      </c>
      <c r="B25" s="7">
        <f>IF($A25="","",DATE(LEFT(Payouts!B27,4),MID(Payouts!B27,6,2),MID(Payouts!B27,9,2)))</f>
        <v/>
      </c>
      <c r="C25" s="8">
        <f>IF($A25="","",Payouts!C27)</f>
        <v/>
      </c>
      <c r="D25">
        <f>IF($A25="","",IF(SUMPRODUCT(MAX(IFERROR((ABS('Bank Import'!$C$4:$C$1003-$C25)&lt;0.005)*(ABS('Bank Import'!$A$4:$A$1003-$B25)&lt;=$J$1),0)*ROW('Bank Import'!$A$4:$A$1003)))=0,"",SUMPRODUCT(MAX(IFERROR((ABS('Bank Import'!$C$4:$C$1003-$C25)&lt;0.005)*(ABS('Bank Import'!$A$4:$A$1003-$B25)&lt;=$J$1),0)*ROW('Bank Import'!$A$4:$A$1003)))))</f>
        <v/>
      </c>
      <c r="E25" s="7">
        <f>IF(OR($A25="",$D25=""),"",INDEX('Bank Import'!$A$4:$A$1003,$D25-3))</f>
        <v/>
      </c>
      <c r="F25" s="8">
        <f>IF(OR($A25="",$D25=""),"",INDEX('Bank Import'!$C$4:$C$1003,$D25-3))</f>
        <v/>
      </c>
      <c r="G25">
        <f>IF($A25="","",IF($D25="","UNMATCHED","Matched"))</f>
        <v/>
      </c>
    </row>
    <row r="26">
      <c r="A26">
        <f>IF(Payouts!A28="","",Payouts!A28)</f>
        <v/>
      </c>
      <c r="B26" s="7">
        <f>IF($A26="","",DATE(LEFT(Payouts!B28,4),MID(Payouts!B28,6,2),MID(Payouts!B28,9,2)))</f>
        <v/>
      </c>
      <c r="C26" s="8">
        <f>IF($A26="","",Payouts!C28)</f>
        <v/>
      </c>
      <c r="D26">
        <f>IF($A26="","",IF(SUMPRODUCT(MAX(IFERROR((ABS('Bank Import'!$C$4:$C$1003-$C26)&lt;0.005)*(ABS('Bank Import'!$A$4:$A$1003-$B26)&lt;=$J$1),0)*ROW('Bank Import'!$A$4:$A$1003)))=0,"",SUMPRODUCT(MAX(IFERROR((ABS('Bank Import'!$C$4:$C$1003-$C26)&lt;0.005)*(ABS('Bank Import'!$A$4:$A$1003-$B26)&lt;=$J$1),0)*ROW('Bank Import'!$A$4:$A$1003)))))</f>
        <v/>
      </c>
      <c r="E26" s="7">
        <f>IF(OR($A26="",$D26=""),"",INDEX('Bank Import'!$A$4:$A$1003,$D26-3))</f>
        <v/>
      </c>
      <c r="F26" s="8">
        <f>IF(OR($A26="",$D26=""),"",INDEX('Bank Import'!$C$4:$C$1003,$D26-3))</f>
        <v/>
      </c>
      <c r="G26">
        <f>IF($A26="","",IF($D26="","UNMATCHED","Matched"))</f>
        <v/>
      </c>
    </row>
    <row r="27">
      <c r="A27">
        <f>IF(Payouts!A29="","",Payouts!A29)</f>
        <v/>
      </c>
      <c r="B27" s="7">
        <f>IF($A27="","",DATE(LEFT(Payouts!B29,4),MID(Payouts!B29,6,2),MID(Payouts!B29,9,2)))</f>
        <v/>
      </c>
      <c r="C27" s="8">
        <f>IF($A27="","",Payouts!C29)</f>
        <v/>
      </c>
      <c r="D27">
        <f>IF($A27="","",IF(SUMPRODUCT(MAX(IFERROR((ABS('Bank Import'!$C$4:$C$1003-$C27)&lt;0.005)*(ABS('Bank Import'!$A$4:$A$1003-$B27)&lt;=$J$1),0)*ROW('Bank Import'!$A$4:$A$1003)))=0,"",SUMPRODUCT(MAX(IFERROR((ABS('Bank Import'!$C$4:$C$1003-$C27)&lt;0.005)*(ABS('Bank Import'!$A$4:$A$1003-$B27)&lt;=$J$1),0)*ROW('Bank Import'!$A$4:$A$1003)))))</f>
        <v/>
      </c>
      <c r="E27" s="7">
        <f>IF(OR($A27="",$D27=""),"",INDEX('Bank Import'!$A$4:$A$1003,$D27-3))</f>
        <v/>
      </c>
      <c r="F27" s="8">
        <f>IF(OR($A27="",$D27=""),"",INDEX('Bank Import'!$C$4:$C$1003,$D27-3))</f>
        <v/>
      </c>
      <c r="G27">
        <f>IF($A27="","",IF($D27="","UNMATCHED","Matched"))</f>
        <v/>
      </c>
    </row>
    <row r="28">
      <c r="A28">
        <f>IF(Payouts!A30="","",Payouts!A30)</f>
        <v/>
      </c>
      <c r="B28" s="7">
        <f>IF($A28="","",DATE(LEFT(Payouts!B30,4),MID(Payouts!B30,6,2),MID(Payouts!B30,9,2)))</f>
        <v/>
      </c>
      <c r="C28" s="8">
        <f>IF($A28="","",Payouts!C30)</f>
        <v/>
      </c>
      <c r="D28">
        <f>IF($A28="","",IF(SUMPRODUCT(MAX(IFERROR((ABS('Bank Import'!$C$4:$C$1003-$C28)&lt;0.005)*(ABS('Bank Import'!$A$4:$A$1003-$B28)&lt;=$J$1),0)*ROW('Bank Import'!$A$4:$A$1003)))=0,"",SUMPRODUCT(MAX(IFERROR((ABS('Bank Import'!$C$4:$C$1003-$C28)&lt;0.005)*(ABS('Bank Import'!$A$4:$A$1003-$B28)&lt;=$J$1),0)*ROW('Bank Import'!$A$4:$A$1003)))))</f>
        <v/>
      </c>
      <c r="E28" s="7">
        <f>IF(OR($A28="",$D28=""),"",INDEX('Bank Import'!$A$4:$A$1003,$D28-3))</f>
        <v/>
      </c>
      <c r="F28" s="8">
        <f>IF(OR($A28="",$D28=""),"",INDEX('Bank Import'!$C$4:$C$1003,$D28-3))</f>
        <v/>
      </c>
      <c r="G28">
        <f>IF($A28="","",IF($D28="","UNMATCHED","Matched"))</f>
        <v/>
      </c>
    </row>
    <row r="29">
      <c r="A29">
        <f>IF(Payouts!A31="","",Payouts!A31)</f>
        <v/>
      </c>
      <c r="B29" s="7">
        <f>IF($A29="","",DATE(LEFT(Payouts!B31,4),MID(Payouts!B31,6,2),MID(Payouts!B31,9,2)))</f>
        <v/>
      </c>
      <c r="C29" s="8">
        <f>IF($A29="","",Payouts!C31)</f>
        <v/>
      </c>
      <c r="D29">
        <f>IF($A29="","",IF(SUMPRODUCT(MAX(IFERROR((ABS('Bank Import'!$C$4:$C$1003-$C29)&lt;0.005)*(ABS('Bank Import'!$A$4:$A$1003-$B29)&lt;=$J$1),0)*ROW('Bank Import'!$A$4:$A$1003)))=0,"",SUMPRODUCT(MAX(IFERROR((ABS('Bank Import'!$C$4:$C$1003-$C29)&lt;0.005)*(ABS('Bank Import'!$A$4:$A$1003-$B29)&lt;=$J$1),0)*ROW('Bank Import'!$A$4:$A$1003)))))</f>
        <v/>
      </c>
      <c r="E29" s="7">
        <f>IF(OR($A29="",$D29=""),"",INDEX('Bank Import'!$A$4:$A$1003,$D29-3))</f>
        <v/>
      </c>
      <c r="F29" s="8">
        <f>IF(OR($A29="",$D29=""),"",INDEX('Bank Import'!$C$4:$C$1003,$D29-3))</f>
        <v/>
      </c>
      <c r="G29">
        <f>IF($A29="","",IF($D29="","UNMATCHED","Matched"))</f>
        <v/>
      </c>
    </row>
    <row r="30">
      <c r="A30">
        <f>IF(Payouts!A32="","",Payouts!A32)</f>
        <v/>
      </c>
      <c r="B30" s="7">
        <f>IF($A30="","",DATE(LEFT(Payouts!B32,4),MID(Payouts!B32,6,2),MID(Payouts!B32,9,2)))</f>
        <v/>
      </c>
      <c r="C30" s="8">
        <f>IF($A30="","",Payouts!C32)</f>
        <v/>
      </c>
      <c r="D30">
        <f>IF($A30="","",IF(SUMPRODUCT(MAX(IFERROR((ABS('Bank Import'!$C$4:$C$1003-$C30)&lt;0.005)*(ABS('Bank Import'!$A$4:$A$1003-$B30)&lt;=$J$1),0)*ROW('Bank Import'!$A$4:$A$1003)))=0,"",SUMPRODUCT(MAX(IFERROR((ABS('Bank Import'!$C$4:$C$1003-$C30)&lt;0.005)*(ABS('Bank Import'!$A$4:$A$1003-$B30)&lt;=$J$1),0)*ROW('Bank Import'!$A$4:$A$1003)))))</f>
        <v/>
      </c>
      <c r="E30" s="7">
        <f>IF(OR($A30="",$D30=""),"",INDEX('Bank Import'!$A$4:$A$1003,$D30-3))</f>
        <v/>
      </c>
      <c r="F30" s="8">
        <f>IF(OR($A30="",$D30=""),"",INDEX('Bank Import'!$C$4:$C$1003,$D30-3))</f>
        <v/>
      </c>
      <c r="G30">
        <f>IF($A30="","",IF($D30="","UNMATCHED","Matched"))</f>
        <v/>
      </c>
    </row>
    <row r="31">
      <c r="A31">
        <f>IF(Payouts!A33="","",Payouts!A33)</f>
        <v/>
      </c>
      <c r="B31" s="7">
        <f>IF($A31="","",DATE(LEFT(Payouts!B33,4),MID(Payouts!B33,6,2),MID(Payouts!B33,9,2)))</f>
        <v/>
      </c>
      <c r="C31" s="8">
        <f>IF($A31="","",Payouts!C33)</f>
        <v/>
      </c>
      <c r="D31">
        <f>IF($A31="","",IF(SUMPRODUCT(MAX(IFERROR((ABS('Bank Import'!$C$4:$C$1003-$C31)&lt;0.005)*(ABS('Bank Import'!$A$4:$A$1003-$B31)&lt;=$J$1),0)*ROW('Bank Import'!$A$4:$A$1003)))=0,"",SUMPRODUCT(MAX(IFERROR((ABS('Bank Import'!$C$4:$C$1003-$C31)&lt;0.005)*(ABS('Bank Import'!$A$4:$A$1003-$B31)&lt;=$J$1),0)*ROW('Bank Import'!$A$4:$A$1003)))))</f>
        <v/>
      </c>
      <c r="E31" s="7">
        <f>IF(OR($A31="",$D31=""),"",INDEX('Bank Import'!$A$4:$A$1003,$D31-3))</f>
        <v/>
      </c>
      <c r="F31" s="8">
        <f>IF(OR($A31="",$D31=""),"",INDEX('Bank Import'!$C$4:$C$1003,$D31-3))</f>
        <v/>
      </c>
      <c r="G31">
        <f>IF($A31="","",IF($D31="","UNMATCHED","Matched"))</f>
        <v/>
      </c>
    </row>
    <row r="32">
      <c r="A32">
        <f>IF(Payouts!A34="","",Payouts!A34)</f>
        <v/>
      </c>
      <c r="B32" s="7">
        <f>IF($A32="","",DATE(LEFT(Payouts!B34,4),MID(Payouts!B34,6,2),MID(Payouts!B34,9,2)))</f>
        <v/>
      </c>
      <c r="C32" s="8">
        <f>IF($A32="","",Payouts!C34)</f>
        <v/>
      </c>
      <c r="D32">
        <f>IF($A32="","",IF(SUMPRODUCT(MAX(IFERROR((ABS('Bank Import'!$C$4:$C$1003-$C32)&lt;0.005)*(ABS('Bank Import'!$A$4:$A$1003-$B32)&lt;=$J$1),0)*ROW('Bank Import'!$A$4:$A$1003)))=0,"",SUMPRODUCT(MAX(IFERROR((ABS('Bank Import'!$C$4:$C$1003-$C32)&lt;0.005)*(ABS('Bank Import'!$A$4:$A$1003-$B32)&lt;=$J$1),0)*ROW('Bank Import'!$A$4:$A$1003)))))</f>
        <v/>
      </c>
      <c r="E32" s="7">
        <f>IF(OR($A32="",$D32=""),"",INDEX('Bank Import'!$A$4:$A$1003,$D32-3))</f>
        <v/>
      </c>
      <c r="F32" s="8">
        <f>IF(OR($A32="",$D32=""),"",INDEX('Bank Import'!$C$4:$C$1003,$D32-3))</f>
        <v/>
      </c>
      <c r="G32">
        <f>IF($A32="","",IF($D32="","UNMATCHED","Matched"))</f>
        <v/>
      </c>
    </row>
    <row r="33">
      <c r="A33">
        <f>IF(Payouts!A35="","",Payouts!A35)</f>
        <v/>
      </c>
      <c r="B33" s="7">
        <f>IF($A33="","",DATE(LEFT(Payouts!B35,4),MID(Payouts!B35,6,2),MID(Payouts!B35,9,2)))</f>
        <v/>
      </c>
      <c r="C33" s="8">
        <f>IF($A33="","",Payouts!C35)</f>
        <v/>
      </c>
      <c r="D33">
        <f>IF($A33="","",IF(SUMPRODUCT(MAX(IFERROR((ABS('Bank Import'!$C$4:$C$1003-$C33)&lt;0.005)*(ABS('Bank Import'!$A$4:$A$1003-$B33)&lt;=$J$1),0)*ROW('Bank Import'!$A$4:$A$1003)))=0,"",SUMPRODUCT(MAX(IFERROR((ABS('Bank Import'!$C$4:$C$1003-$C33)&lt;0.005)*(ABS('Bank Import'!$A$4:$A$1003-$B33)&lt;=$J$1),0)*ROW('Bank Import'!$A$4:$A$1003)))))</f>
        <v/>
      </c>
      <c r="E33" s="7">
        <f>IF(OR($A33="",$D33=""),"",INDEX('Bank Import'!$A$4:$A$1003,$D33-3))</f>
        <v/>
      </c>
      <c r="F33" s="8">
        <f>IF(OR($A33="",$D33=""),"",INDEX('Bank Import'!$C$4:$C$1003,$D33-3))</f>
        <v/>
      </c>
      <c r="G33">
        <f>IF($A33="","",IF($D33="","UNMATCHED","Matched"))</f>
        <v/>
      </c>
    </row>
    <row r="34">
      <c r="A34">
        <f>IF(Payouts!A36="","",Payouts!A36)</f>
        <v/>
      </c>
      <c r="B34" s="7">
        <f>IF($A34="","",DATE(LEFT(Payouts!B36,4),MID(Payouts!B36,6,2),MID(Payouts!B36,9,2)))</f>
        <v/>
      </c>
      <c r="C34" s="8">
        <f>IF($A34="","",Payouts!C36)</f>
        <v/>
      </c>
      <c r="D34">
        <f>IF($A34="","",IF(SUMPRODUCT(MAX(IFERROR((ABS('Bank Import'!$C$4:$C$1003-$C34)&lt;0.005)*(ABS('Bank Import'!$A$4:$A$1003-$B34)&lt;=$J$1),0)*ROW('Bank Import'!$A$4:$A$1003)))=0,"",SUMPRODUCT(MAX(IFERROR((ABS('Bank Import'!$C$4:$C$1003-$C34)&lt;0.005)*(ABS('Bank Import'!$A$4:$A$1003-$B34)&lt;=$J$1),0)*ROW('Bank Import'!$A$4:$A$1003)))))</f>
        <v/>
      </c>
      <c r="E34" s="7">
        <f>IF(OR($A34="",$D34=""),"",INDEX('Bank Import'!$A$4:$A$1003,$D34-3))</f>
        <v/>
      </c>
      <c r="F34" s="8">
        <f>IF(OR($A34="",$D34=""),"",INDEX('Bank Import'!$C$4:$C$1003,$D34-3))</f>
        <v/>
      </c>
      <c r="G34">
        <f>IF($A34="","",IF($D34="","UNMATCHED","Matched"))</f>
        <v/>
      </c>
    </row>
    <row r="35">
      <c r="A35">
        <f>IF(Payouts!A37="","",Payouts!A37)</f>
        <v/>
      </c>
      <c r="B35" s="7">
        <f>IF($A35="","",DATE(LEFT(Payouts!B37,4),MID(Payouts!B37,6,2),MID(Payouts!B37,9,2)))</f>
        <v/>
      </c>
      <c r="C35" s="8">
        <f>IF($A35="","",Payouts!C37)</f>
        <v/>
      </c>
      <c r="D35">
        <f>IF($A35="","",IF(SUMPRODUCT(MAX(IFERROR((ABS('Bank Import'!$C$4:$C$1003-$C35)&lt;0.005)*(ABS('Bank Import'!$A$4:$A$1003-$B35)&lt;=$J$1),0)*ROW('Bank Import'!$A$4:$A$1003)))=0,"",SUMPRODUCT(MAX(IFERROR((ABS('Bank Import'!$C$4:$C$1003-$C35)&lt;0.005)*(ABS('Bank Import'!$A$4:$A$1003-$B35)&lt;=$J$1),0)*ROW('Bank Import'!$A$4:$A$1003)))))</f>
        <v/>
      </c>
      <c r="E35" s="7">
        <f>IF(OR($A35="",$D35=""),"",INDEX('Bank Import'!$A$4:$A$1003,$D35-3))</f>
        <v/>
      </c>
      <c r="F35" s="8">
        <f>IF(OR($A35="",$D35=""),"",INDEX('Bank Import'!$C$4:$C$1003,$D35-3))</f>
        <v/>
      </c>
      <c r="G35">
        <f>IF($A35="","",IF($D35="","UNMATCHED","Matched"))</f>
        <v/>
      </c>
    </row>
    <row r="36">
      <c r="A36">
        <f>IF(Payouts!A38="","",Payouts!A38)</f>
        <v/>
      </c>
      <c r="B36" s="7">
        <f>IF($A36="","",DATE(LEFT(Payouts!B38,4),MID(Payouts!B38,6,2),MID(Payouts!B38,9,2)))</f>
        <v/>
      </c>
      <c r="C36" s="8">
        <f>IF($A36="","",Payouts!C38)</f>
        <v/>
      </c>
      <c r="D36">
        <f>IF($A36="","",IF(SUMPRODUCT(MAX(IFERROR((ABS('Bank Import'!$C$4:$C$1003-$C36)&lt;0.005)*(ABS('Bank Import'!$A$4:$A$1003-$B36)&lt;=$J$1),0)*ROW('Bank Import'!$A$4:$A$1003)))=0,"",SUMPRODUCT(MAX(IFERROR((ABS('Bank Import'!$C$4:$C$1003-$C36)&lt;0.005)*(ABS('Bank Import'!$A$4:$A$1003-$B36)&lt;=$J$1),0)*ROW('Bank Import'!$A$4:$A$1003)))))</f>
        <v/>
      </c>
      <c r="E36" s="7">
        <f>IF(OR($A36="",$D36=""),"",INDEX('Bank Import'!$A$4:$A$1003,$D36-3))</f>
        <v/>
      </c>
      <c r="F36" s="8">
        <f>IF(OR($A36="",$D36=""),"",INDEX('Bank Import'!$C$4:$C$1003,$D36-3))</f>
        <v/>
      </c>
      <c r="G36">
        <f>IF($A36="","",IF($D36="","UNMATCHED","Matched"))</f>
        <v/>
      </c>
    </row>
    <row r="37">
      <c r="A37">
        <f>IF(Payouts!A39="","",Payouts!A39)</f>
        <v/>
      </c>
      <c r="B37" s="7">
        <f>IF($A37="","",DATE(LEFT(Payouts!B39,4),MID(Payouts!B39,6,2),MID(Payouts!B39,9,2)))</f>
        <v/>
      </c>
      <c r="C37" s="8">
        <f>IF($A37="","",Payouts!C39)</f>
        <v/>
      </c>
      <c r="D37">
        <f>IF($A37="","",IF(SUMPRODUCT(MAX(IFERROR((ABS('Bank Import'!$C$4:$C$1003-$C37)&lt;0.005)*(ABS('Bank Import'!$A$4:$A$1003-$B37)&lt;=$J$1),0)*ROW('Bank Import'!$A$4:$A$1003)))=0,"",SUMPRODUCT(MAX(IFERROR((ABS('Bank Import'!$C$4:$C$1003-$C37)&lt;0.005)*(ABS('Bank Import'!$A$4:$A$1003-$B37)&lt;=$J$1),0)*ROW('Bank Import'!$A$4:$A$1003)))))</f>
        <v/>
      </c>
      <c r="E37" s="7">
        <f>IF(OR($A37="",$D37=""),"",INDEX('Bank Import'!$A$4:$A$1003,$D37-3))</f>
        <v/>
      </c>
      <c r="F37" s="8">
        <f>IF(OR($A37="",$D37=""),"",INDEX('Bank Import'!$C$4:$C$1003,$D37-3))</f>
        <v/>
      </c>
      <c r="G37">
        <f>IF($A37="","",IF($D37="","UNMATCHED","Matched"))</f>
        <v/>
      </c>
    </row>
    <row r="38">
      <c r="A38">
        <f>IF(Payouts!A40="","",Payouts!A40)</f>
        <v/>
      </c>
      <c r="B38" s="7">
        <f>IF($A38="","",DATE(LEFT(Payouts!B40,4),MID(Payouts!B40,6,2),MID(Payouts!B40,9,2)))</f>
        <v/>
      </c>
      <c r="C38" s="8">
        <f>IF($A38="","",Payouts!C40)</f>
        <v/>
      </c>
      <c r="D38">
        <f>IF($A38="","",IF(SUMPRODUCT(MAX(IFERROR((ABS('Bank Import'!$C$4:$C$1003-$C38)&lt;0.005)*(ABS('Bank Import'!$A$4:$A$1003-$B38)&lt;=$J$1),0)*ROW('Bank Import'!$A$4:$A$1003)))=0,"",SUMPRODUCT(MAX(IFERROR((ABS('Bank Import'!$C$4:$C$1003-$C38)&lt;0.005)*(ABS('Bank Import'!$A$4:$A$1003-$B38)&lt;=$J$1),0)*ROW('Bank Import'!$A$4:$A$1003)))))</f>
        <v/>
      </c>
      <c r="E38" s="7">
        <f>IF(OR($A38="",$D38=""),"",INDEX('Bank Import'!$A$4:$A$1003,$D38-3))</f>
        <v/>
      </c>
      <c r="F38" s="8">
        <f>IF(OR($A38="",$D38=""),"",INDEX('Bank Import'!$C$4:$C$1003,$D38-3))</f>
        <v/>
      </c>
      <c r="G38">
        <f>IF($A38="","",IF($D38="","UNMATCHED","Matched"))</f>
        <v/>
      </c>
    </row>
    <row r="39">
      <c r="A39">
        <f>IF(Payouts!A41="","",Payouts!A41)</f>
        <v/>
      </c>
      <c r="B39" s="7">
        <f>IF($A39="","",DATE(LEFT(Payouts!B41,4),MID(Payouts!B41,6,2),MID(Payouts!B41,9,2)))</f>
        <v/>
      </c>
      <c r="C39" s="8">
        <f>IF($A39="","",Payouts!C41)</f>
        <v/>
      </c>
      <c r="D39">
        <f>IF($A39="","",IF(SUMPRODUCT(MAX(IFERROR((ABS('Bank Import'!$C$4:$C$1003-$C39)&lt;0.005)*(ABS('Bank Import'!$A$4:$A$1003-$B39)&lt;=$J$1),0)*ROW('Bank Import'!$A$4:$A$1003)))=0,"",SUMPRODUCT(MAX(IFERROR((ABS('Bank Import'!$C$4:$C$1003-$C39)&lt;0.005)*(ABS('Bank Import'!$A$4:$A$1003-$B39)&lt;=$J$1),0)*ROW('Bank Import'!$A$4:$A$1003)))))</f>
        <v/>
      </c>
      <c r="E39" s="7">
        <f>IF(OR($A39="",$D39=""),"",INDEX('Bank Import'!$A$4:$A$1003,$D39-3))</f>
        <v/>
      </c>
      <c r="F39" s="8">
        <f>IF(OR($A39="",$D39=""),"",INDEX('Bank Import'!$C$4:$C$1003,$D39-3))</f>
        <v/>
      </c>
      <c r="G39">
        <f>IF($A39="","",IF($D39="","UNMATCHED","Matched"))</f>
        <v/>
      </c>
    </row>
    <row r="40">
      <c r="A40">
        <f>IF(Payouts!A42="","",Payouts!A42)</f>
        <v/>
      </c>
      <c r="B40" s="7">
        <f>IF($A40="","",DATE(LEFT(Payouts!B42,4),MID(Payouts!B42,6,2),MID(Payouts!B42,9,2)))</f>
        <v/>
      </c>
      <c r="C40" s="8">
        <f>IF($A40="","",Payouts!C42)</f>
        <v/>
      </c>
      <c r="D40">
        <f>IF($A40="","",IF(SUMPRODUCT(MAX(IFERROR((ABS('Bank Import'!$C$4:$C$1003-$C40)&lt;0.005)*(ABS('Bank Import'!$A$4:$A$1003-$B40)&lt;=$J$1),0)*ROW('Bank Import'!$A$4:$A$1003)))=0,"",SUMPRODUCT(MAX(IFERROR((ABS('Bank Import'!$C$4:$C$1003-$C40)&lt;0.005)*(ABS('Bank Import'!$A$4:$A$1003-$B40)&lt;=$J$1),0)*ROW('Bank Import'!$A$4:$A$1003)))))</f>
        <v/>
      </c>
      <c r="E40" s="7">
        <f>IF(OR($A40="",$D40=""),"",INDEX('Bank Import'!$A$4:$A$1003,$D40-3))</f>
        <v/>
      </c>
      <c r="F40" s="8">
        <f>IF(OR($A40="",$D40=""),"",INDEX('Bank Import'!$C$4:$C$1003,$D40-3))</f>
        <v/>
      </c>
      <c r="G40">
        <f>IF($A40="","",IF($D40="","UNMATCHED","Matched"))</f>
        <v/>
      </c>
    </row>
    <row r="41">
      <c r="A41">
        <f>IF(Payouts!A43="","",Payouts!A43)</f>
        <v/>
      </c>
      <c r="B41" s="7">
        <f>IF($A41="","",DATE(LEFT(Payouts!B43,4),MID(Payouts!B43,6,2),MID(Payouts!B43,9,2)))</f>
        <v/>
      </c>
      <c r="C41" s="8">
        <f>IF($A41="","",Payouts!C43)</f>
        <v/>
      </c>
      <c r="D41">
        <f>IF($A41="","",IF(SUMPRODUCT(MAX(IFERROR((ABS('Bank Import'!$C$4:$C$1003-$C41)&lt;0.005)*(ABS('Bank Import'!$A$4:$A$1003-$B41)&lt;=$J$1),0)*ROW('Bank Import'!$A$4:$A$1003)))=0,"",SUMPRODUCT(MAX(IFERROR((ABS('Bank Import'!$C$4:$C$1003-$C41)&lt;0.005)*(ABS('Bank Import'!$A$4:$A$1003-$B41)&lt;=$J$1),0)*ROW('Bank Import'!$A$4:$A$1003)))))</f>
        <v/>
      </c>
      <c r="E41" s="7">
        <f>IF(OR($A41="",$D41=""),"",INDEX('Bank Import'!$A$4:$A$1003,$D41-3))</f>
        <v/>
      </c>
      <c r="F41" s="8">
        <f>IF(OR($A41="",$D41=""),"",INDEX('Bank Import'!$C$4:$C$1003,$D41-3))</f>
        <v/>
      </c>
      <c r="G41">
        <f>IF($A41="","",IF($D41="","UNMATCHED","Matched"))</f>
        <v/>
      </c>
    </row>
    <row r="42">
      <c r="A42">
        <f>IF(Payouts!A44="","",Payouts!A44)</f>
        <v/>
      </c>
      <c r="B42" s="7">
        <f>IF($A42="","",DATE(LEFT(Payouts!B44,4),MID(Payouts!B44,6,2),MID(Payouts!B44,9,2)))</f>
        <v/>
      </c>
      <c r="C42" s="8">
        <f>IF($A42="","",Payouts!C44)</f>
        <v/>
      </c>
      <c r="D42">
        <f>IF($A42="","",IF(SUMPRODUCT(MAX(IFERROR((ABS('Bank Import'!$C$4:$C$1003-$C42)&lt;0.005)*(ABS('Bank Import'!$A$4:$A$1003-$B42)&lt;=$J$1),0)*ROW('Bank Import'!$A$4:$A$1003)))=0,"",SUMPRODUCT(MAX(IFERROR((ABS('Bank Import'!$C$4:$C$1003-$C42)&lt;0.005)*(ABS('Bank Import'!$A$4:$A$1003-$B42)&lt;=$J$1),0)*ROW('Bank Import'!$A$4:$A$1003)))))</f>
        <v/>
      </c>
      <c r="E42" s="7">
        <f>IF(OR($A42="",$D42=""),"",INDEX('Bank Import'!$A$4:$A$1003,$D42-3))</f>
        <v/>
      </c>
      <c r="F42" s="8">
        <f>IF(OR($A42="",$D42=""),"",INDEX('Bank Import'!$C$4:$C$1003,$D42-3))</f>
        <v/>
      </c>
      <c r="G42">
        <f>IF($A42="","",IF($D42="","UNMATCHED","Matched"))</f>
        <v/>
      </c>
    </row>
    <row r="43">
      <c r="A43">
        <f>IF(Payouts!A45="","",Payouts!A45)</f>
        <v/>
      </c>
      <c r="B43" s="7">
        <f>IF($A43="","",DATE(LEFT(Payouts!B45,4),MID(Payouts!B45,6,2),MID(Payouts!B45,9,2)))</f>
        <v/>
      </c>
      <c r="C43" s="8">
        <f>IF($A43="","",Payouts!C45)</f>
        <v/>
      </c>
      <c r="D43">
        <f>IF($A43="","",IF(SUMPRODUCT(MAX(IFERROR((ABS('Bank Import'!$C$4:$C$1003-$C43)&lt;0.005)*(ABS('Bank Import'!$A$4:$A$1003-$B43)&lt;=$J$1),0)*ROW('Bank Import'!$A$4:$A$1003)))=0,"",SUMPRODUCT(MAX(IFERROR((ABS('Bank Import'!$C$4:$C$1003-$C43)&lt;0.005)*(ABS('Bank Import'!$A$4:$A$1003-$B43)&lt;=$J$1),0)*ROW('Bank Import'!$A$4:$A$1003)))))</f>
        <v/>
      </c>
      <c r="E43" s="7">
        <f>IF(OR($A43="",$D43=""),"",INDEX('Bank Import'!$A$4:$A$1003,$D43-3))</f>
        <v/>
      </c>
      <c r="F43" s="8">
        <f>IF(OR($A43="",$D43=""),"",INDEX('Bank Import'!$C$4:$C$1003,$D43-3))</f>
        <v/>
      </c>
      <c r="G43">
        <f>IF($A43="","",IF($D43="","UNMATCHED","Matched"))</f>
        <v/>
      </c>
    </row>
    <row r="44">
      <c r="A44">
        <f>IF(Payouts!A46="","",Payouts!A46)</f>
        <v/>
      </c>
      <c r="B44" s="7">
        <f>IF($A44="","",DATE(LEFT(Payouts!B46,4),MID(Payouts!B46,6,2),MID(Payouts!B46,9,2)))</f>
        <v/>
      </c>
      <c r="C44" s="8">
        <f>IF($A44="","",Payouts!C46)</f>
        <v/>
      </c>
      <c r="D44">
        <f>IF($A44="","",IF(SUMPRODUCT(MAX(IFERROR((ABS('Bank Import'!$C$4:$C$1003-$C44)&lt;0.005)*(ABS('Bank Import'!$A$4:$A$1003-$B44)&lt;=$J$1),0)*ROW('Bank Import'!$A$4:$A$1003)))=0,"",SUMPRODUCT(MAX(IFERROR((ABS('Bank Import'!$C$4:$C$1003-$C44)&lt;0.005)*(ABS('Bank Import'!$A$4:$A$1003-$B44)&lt;=$J$1),0)*ROW('Bank Import'!$A$4:$A$1003)))))</f>
        <v/>
      </c>
      <c r="E44" s="7">
        <f>IF(OR($A44="",$D44=""),"",INDEX('Bank Import'!$A$4:$A$1003,$D44-3))</f>
        <v/>
      </c>
      <c r="F44" s="8">
        <f>IF(OR($A44="",$D44=""),"",INDEX('Bank Import'!$C$4:$C$1003,$D44-3))</f>
        <v/>
      </c>
      <c r="G44">
        <f>IF($A44="","",IF($D44="","UNMATCHED","Matched"))</f>
        <v/>
      </c>
    </row>
    <row r="45">
      <c r="A45">
        <f>IF(Payouts!A47="","",Payouts!A47)</f>
        <v/>
      </c>
      <c r="B45" s="7">
        <f>IF($A45="","",DATE(LEFT(Payouts!B47,4),MID(Payouts!B47,6,2),MID(Payouts!B47,9,2)))</f>
        <v/>
      </c>
      <c r="C45" s="8">
        <f>IF($A45="","",Payouts!C47)</f>
        <v/>
      </c>
      <c r="D45">
        <f>IF($A45="","",IF(SUMPRODUCT(MAX(IFERROR((ABS('Bank Import'!$C$4:$C$1003-$C45)&lt;0.005)*(ABS('Bank Import'!$A$4:$A$1003-$B45)&lt;=$J$1),0)*ROW('Bank Import'!$A$4:$A$1003)))=0,"",SUMPRODUCT(MAX(IFERROR((ABS('Bank Import'!$C$4:$C$1003-$C45)&lt;0.005)*(ABS('Bank Import'!$A$4:$A$1003-$B45)&lt;=$J$1),0)*ROW('Bank Import'!$A$4:$A$1003)))))</f>
        <v/>
      </c>
      <c r="E45" s="7">
        <f>IF(OR($A45="",$D45=""),"",INDEX('Bank Import'!$A$4:$A$1003,$D45-3))</f>
        <v/>
      </c>
      <c r="F45" s="8">
        <f>IF(OR($A45="",$D45=""),"",INDEX('Bank Import'!$C$4:$C$1003,$D45-3))</f>
        <v/>
      </c>
      <c r="G45">
        <f>IF($A45="","",IF($D45="","UNMATCHED","Matched"))</f>
        <v/>
      </c>
    </row>
    <row r="46">
      <c r="A46">
        <f>IF(Payouts!A48="","",Payouts!A48)</f>
        <v/>
      </c>
      <c r="B46" s="7">
        <f>IF($A46="","",DATE(LEFT(Payouts!B48,4),MID(Payouts!B48,6,2),MID(Payouts!B48,9,2)))</f>
        <v/>
      </c>
      <c r="C46" s="8">
        <f>IF($A46="","",Payouts!C48)</f>
        <v/>
      </c>
      <c r="D46">
        <f>IF($A46="","",IF(SUMPRODUCT(MAX(IFERROR((ABS('Bank Import'!$C$4:$C$1003-$C46)&lt;0.005)*(ABS('Bank Import'!$A$4:$A$1003-$B46)&lt;=$J$1),0)*ROW('Bank Import'!$A$4:$A$1003)))=0,"",SUMPRODUCT(MAX(IFERROR((ABS('Bank Import'!$C$4:$C$1003-$C46)&lt;0.005)*(ABS('Bank Import'!$A$4:$A$1003-$B46)&lt;=$J$1),0)*ROW('Bank Import'!$A$4:$A$1003)))))</f>
        <v/>
      </c>
      <c r="E46" s="7">
        <f>IF(OR($A46="",$D46=""),"",INDEX('Bank Import'!$A$4:$A$1003,$D46-3))</f>
        <v/>
      </c>
      <c r="F46" s="8">
        <f>IF(OR($A46="",$D46=""),"",INDEX('Bank Import'!$C$4:$C$1003,$D46-3))</f>
        <v/>
      </c>
      <c r="G46">
        <f>IF($A46="","",IF($D46="","UNMATCHED","Matched"))</f>
        <v/>
      </c>
    </row>
    <row r="47">
      <c r="A47">
        <f>IF(Payouts!A49="","",Payouts!A49)</f>
        <v/>
      </c>
      <c r="B47" s="7">
        <f>IF($A47="","",DATE(LEFT(Payouts!B49,4),MID(Payouts!B49,6,2),MID(Payouts!B49,9,2)))</f>
        <v/>
      </c>
      <c r="C47" s="8">
        <f>IF($A47="","",Payouts!C49)</f>
        <v/>
      </c>
      <c r="D47">
        <f>IF($A47="","",IF(SUMPRODUCT(MAX(IFERROR((ABS('Bank Import'!$C$4:$C$1003-$C47)&lt;0.005)*(ABS('Bank Import'!$A$4:$A$1003-$B47)&lt;=$J$1),0)*ROW('Bank Import'!$A$4:$A$1003)))=0,"",SUMPRODUCT(MAX(IFERROR((ABS('Bank Import'!$C$4:$C$1003-$C47)&lt;0.005)*(ABS('Bank Import'!$A$4:$A$1003-$B47)&lt;=$J$1),0)*ROW('Bank Import'!$A$4:$A$1003)))))</f>
        <v/>
      </c>
      <c r="E47" s="7">
        <f>IF(OR($A47="",$D47=""),"",INDEX('Bank Import'!$A$4:$A$1003,$D47-3))</f>
        <v/>
      </c>
      <c r="F47" s="8">
        <f>IF(OR($A47="",$D47=""),"",INDEX('Bank Import'!$C$4:$C$1003,$D47-3))</f>
        <v/>
      </c>
      <c r="G47">
        <f>IF($A47="","",IF($D47="","UNMATCHED","Matched"))</f>
        <v/>
      </c>
    </row>
    <row r="48">
      <c r="A48">
        <f>IF(Payouts!A50="","",Payouts!A50)</f>
        <v/>
      </c>
      <c r="B48" s="7">
        <f>IF($A48="","",DATE(LEFT(Payouts!B50,4),MID(Payouts!B50,6,2),MID(Payouts!B50,9,2)))</f>
        <v/>
      </c>
      <c r="C48" s="8">
        <f>IF($A48="","",Payouts!C50)</f>
        <v/>
      </c>
      <c r="D48">
        <f>IF($A48="","",IF(SUMPRODUCT(MAX(IFERROR((ABS('Bank Import'!$C$4:$C$1003-$C48)&lt;0.005)*(ABS('Bank Import'!$A$4:$A$1003-$B48)&lt;=$J$1),0)*ROW('Bank Import'!$A$4:$A$1003)))=0,"",SUMPRODUCT(MAX(IFERROR((ABS('Bank Import'!$C$4:$C$1003-$C48)&lt;0.005)*(ABS('Bank Import'!$A$4:$A$1003-$B48)&lt;=$J$1),0)*ROW('Bank Import'!$A$4:$A$1003)))))</f>
        <v/>
      </c>
      <c r="E48" s="7">
        <f>IF(OR($A48="",$D48=""),"",INDEX('Bank Import'!$A$4:$A$1003,$D48-3))</f>
        <v/>
      </c>
      <c r="F48" s="8">
        <f>IF(OR($A48="",$D48=""),"",INDEX('Bank Import'!$C$4:$C$1003,$D48-3))</f>
        <v/>
      </c>
      <c r="G48">
        <f>IF($A48="","",IF($D48="","UNMATCHED","Matched"))</f>
        <v/>
      </c>
    </row>
    <row r="49">
      <c r="A49">
        <f>IF(Payouts!A51="","",Payouts!A51)</f>
        <v/>
      </c>
      <c r="B49" s="7">
        <f>IF($A49="","",DATE(LEFT(Payouts!B51,4),MID(Payouts!B51,6,2),MID(Payouts!B51,9,2)))</f>
        <v/>
      </c>
      <c r="C49" s="8">
        <f>IF($A49="","",Payouts!C51)</f>
        <v/>
      </c>
      <c r="D49">
        <f>IF($A49="","",IF(SUMPRODUCT(MAX(IFERROR((ABS('Bank Import'!$C$4:$C$1003-$C49)&lt;0.005)*(ABS('Bank Import'!$A$4:$A$1003-$B49)&lt;=$J$1),0)*ROW('Bank Import'!$A$4:$A$1003)))=0,"",SUMPRODUCT(MAX(IFERROR((ABS('Bank Import'!$C$4:$C$1003-$C49)&lt;0.005)*(ABS('Bank Import'!$A$4:$A$1003-$B49)&lt;=$J$1),0)*ROW('Bank Import'!$A$4:$A$1003)))))</f>
        <v/>
      </c>
      <c r="E49" s="7">
        <f>IF(OR($A49="",$D49=""),"",INDEX('Bank Import'!$A$4:$A$1003,$D49-3))</f>
        <v/>
      </c>
      <c r="F49" s="8">
        <f>IF(OR($A49="",$D49=""),"",INDEX('Bank Import'!$C$4:$C$1003,$D49-3))</f>
        <v/>
      </c>
      <c r="G49">
        <f>IF($A49="","",IF($D49="","UNMATCHED","Matched"))</f>
        <v/>
      </c>
    </row>
    <row r="50">
      <c r="A50">
        <f>IF(Payouts!A52="","",Payouts!A52)</f>
        <v/>
      </c>
      <c r="B50" s="7">
        <f>IF($A50="","",DATE(LEFT(Payouts!B52,4),MID(Payouts!B52,6,2),MID(Payouts!B52,9,2)))</f>
        <v/>
      </c>
      <c r="C50" s="8">
        <f>IF($A50="","",Payouts!C52)</f>
        <v/>
      </c>
      <c r="D50">
        <f>IF($A50="","",IF(SUMPRODUCT(MAX(IFERROR((ABS('Bank Import'!$C$4:$C$1003-$C50)&lt;0.005)*(ABS('Bank Import'!$A$4:$A$1003-$B50)&lt;=$J$1),0)*ROW('Bank Import'!$A$4:$A$1003)))=0,"",SUMPRODUCT(MAX(IFERROR((ABS('Bank Import'!$C$4:$C$1003-$C50)&lt;0.005)*(ABS('Bank Import'!$A$4:$A$1003-$B50)&lt;=$J$1),0)*ROW('Bank Import'!$A$4:$A$1003)))))</f>
        <v/>
      </c>
      <c r="E50" s="7">
        <f>IF(OR($A50="",$D50=""),"",INDEX('Bank Import'!$A$4:$A$1003,$D50-3))</f>
        <v/>
      </c>
      <c r="F50" s="8">
        <f>IF(OR($A50="",$D50=""),"",INDEX('Bank Import'!$C$4:$C$1003,$D50-3))</f>
        <v/>
      </c>
      <c r="G50">
        <f>IF($A50="","",IF($D50="","UNMATCHED","Matched"))</f>
        <v/>
      </c>
    </row>
    <row r="51">
      <c r="A51">
        <f>IF(Payouts!A53="","",Payouts!A53)</f>
        <v/>
      </c>
      <c r="B51" s="7">
        <f>IF($A51="","",DATE(LEFT(Payouts!B53,4),MID(Payouts!B53,6,2),MID(Payouts!B53,9,2)))</f>
        <v/>
      </c>
      <c r="C51" s="8">
        <f>IF($A51="","",Payouts!C53)</f>
        <v/>
      </c>
      <c r="D51">
        <f>IF($A51="","",IF(SUMPRODUCT(MAX(IFERROR((ABS('Bank Import'!$C$4:$C$1003-$C51)&lt;0.005)*(ABS('Bank Import'!$A$4:$A$1003-$B51)&lt;=$J$1),0)*ROW('Bank Import'!$A$4:$A$1003)))=0,"",SUMPRODUCT(MAX(IFERROR((ABS('Bank Import'!$C$4:$C$1003-$C51)&lt;0.005)*(ABS('Bank Import'!$A$4:$A$1003-$B51)&lt;=$J$1),0)*ROW('Bank Import'!$A$4:$A$1003)))))</f>
        <v/>
      </c>
      <c r="E51" s="7">
        <f>IF(OR($A51="",$D51=""),"",INDEX('Bank Import'!$A$4:$A$1003,$D51-3))</f>
        <v/>
      </c>
      <c r="F51" s="8">
        <f>IF(OR($A51="",$D51=""),"",INDEX('Bank Import'!$C$4:$C$1003,$D51-3))</f>
        <v/>
      </c>
      <c r="G51">
        <f>IF($A51="","",IF($D51="","UNMATCHED","Matched"))</f>
        <v/>
      </c>
    </row>
    <row r="52">
      <c r="A52">
        <f>IF(Payouts!A54="","",Payouts!A54)</f>
        <v/>
      </c>
      <c r="B52" s="7">
        <f>IF($A52="","",DATE(LEFT(Payouts!B54,4),MID(Payouts!B54,6,2),MID(Payouts!B54,9,2)))</f>
        <v/>
      </c>
      <c r="C52" s="8">
        <f>IF($A52="","",Payouts!C54)</f>
        <v/>
      </c>
      <c r="D52">
        <f>IF($A52="","",IF(SUMPRODUCT(MAX(IFERROR((ABS('Bank Import'!$C$4:$C$1003-$C52)&lt;0.005)*(ABS('Bank Import'!$A$4:$A$1003-$B52)&lt;=$J$1),0)*ROW('Bank Import'!$A$4:$A$1003)))=0,"",SUMPRODUCT(MAX(IFERROR((ABS('Bank Import'!$C$4:$C$1003-$C52)&lt;0.005)*(ABS('Bank Import'!$A$4:$A$1003-$B52)&lt;=$J$1),0)*ROW('Bank Import'!$A$4:$A$1003)))))</f>
        <v/>
      </c>
      <c r="E52" s="7">
        <f>IF(OR($A52="",$D52=""),"",INDEX('Bank Import'!$A$4:$A$1003,$D52-3))</f>
        <v/>
      </c>
      <c r="F52" s="8">
        <f>IF(OR($A52="",$D52=""),"",INDEX('Bank Import'!$C$4:$C$1003,$D52-3))</f>
        <v/>
      </c>
      <c r="G52">
        <f>IF($A52="","",IF($D52="","UNMATCHED","Matched"))</f>
        <v/>
      </c>
    </row>
    <row r="53">
      <c r="A53">
        <f>IF(Payouts!A55="","",Payouts!A55)</f>
        <v/>
      </c>
      <c r="B53" s="7">
        <f>IF($A53="","",DATE(LEFT(Payouts!B55,4),MID(Payouts!B55,6,2),MID(Payouts!B55,9,2)))</f>
        <v/>
      </c>
      <c r="C53" s="8">
        <f>IF($A53="","",Payouts!C55)</f>
        <v/>
      </c>
      <c r="D53">
        <f>IF($A53="","",IF(SUMPRODUCT(MAX(IFERROR((ABS('Bank Import'!$C$4:$C$1003-$C53)&lt;0.005)*(ABS('Bank Import'!$A$4:$A$1003-$B53)&lt;=$J$1),0)*ROW('Bank Import'!$A$4:$A$1003)))=0,"",SUMPRODUCT(MAX(IFERROR((ABS('Bank Import'!$C$4:$C$1003-$C53)&lt;0.005)*(ABS('Bank Import'!$A$4:$A$1003-$B53)&lt;=$J$1),0)*ROW('Bank Import'!$A$4:$A$1003)))))</f>
        <v/>
      </c>
      <c r="E53" s="7">
        <f>IF(OR($A53="",$D53=""),"",INDEX('Bank Import'!$A$4:$A$1003,$D53-3))</f>
        <v/>
      </c>
      <c r="F53" s="8">
        <f>IF(OR($A53="",$D53=""),"",INDEX('Bank Import'!$C$4:$C$1003,$D53-3))</f>
        <v/>
      </c>
      <c r="G53">
        <f>IF($A53="","",IF($D53="","UNMATCHED","Matched"))</f>
        <v/>
      </c>
    </row>
    <row r="54">
      <c r="A54">
        <f>IF(Payouts!A56="","",Payouts!A56)</f>
        <v/>
      </c>
      <c r="B54" s="7">
        <f>IF($A54="","",DATE(LEFT(Payouts!B56,4),MID(Payouts!B56,6,2),MID(Payouts!B56,9,2)))</f>
        <v/>
      </c>
      <c r="C54" s="8">
        <f>IF($A54="","",Payouts!C56)</f>
        <v/>
      </c>
      <c r="D54">
        <f>IF($A54="","",IF(SUMPRODUCT(MAX(IFERROR((ABS('Bank Import'!$C$4:$C$1003-$C54)&lt;0.005)*(ABS('Bank Import'!$A$4:$A$1003-$B54)&lt;=$J$1),0)*ROW('Bank Import'!$A$4:$A$1003)))=0,"",SUMPRODUCT(MAX(IFERROR((ABS('Bank Import'!$C$4:$C$1003-$C54)&lt;0.005)*(ABS('Bank Import'!$A$4:$A$1003-$B54)&lt;=$J$1),0)*ROW('Bank Import'!$A$4:$A$1003)))))</f>
        <v/>
      </c>
      <c r="E54" s="7">
        <f>IF(OR($A54="",$D54=""),"",INDEX('Bank Import'!$A$4:$A$1003,$D54-3))</f>
        <v/>
      </c>
      <c r="F54" s="8">
        <f>IF(OR($A54="",$D54=""),"",INDEX('Bank Import'!$C$4:$C$1003,$D54-3))</f>
        <v/>
      </c>
      <c r="G54">
        <f>IF($A54="","",IF($D54="","UNMATCHED","Matched"))</f>
        <v/>
      </c>
    </row>
    <row r="55">
      <c r="A55">
        <f>IF(Payouts!A57="","",Payouts!A57)</f>
        <v/>
      </c>
      <c r="B55" s="7">
        <f>IF($A55="","",DATE(LEFT(Payouts!B57,4),MID(Payouts!B57,6,2),MID(Payouts!B57,9,2)))</f>
        <v/>
      </c>
      <c r="C55" s="8">
        <f>IF($A55="","",Payouts!C57)</f>
        <v/>
      </c>
      <c r="D55">
        <f>IF($A55="","",IF(SUMPRODUCT(MAX(IFERROR((ABS('Bank Import'!$C$4:$C$1003-$C55)&lt;0.005)*(ABS('Bank Import'!$A$4:$A$1003-$B55)&lt;=$J$1),0)*ROW('Bank Import'!$A$4:$A$1003)))=0,"",SUMPRODUCT(MAX(IFERROR((ABS('Bank Import'!$C$4:$C$1003-$C55)&lt;0.005)*(ABS('Bank Import'!$A$4:$A$1003-$B55)&lt;=$J$1),0)*ROW('Bank Import'!$A$4:$A$1003)))))</f>
        <v/>
      </c>
      <c r="E55" s="7">
        <f>IF(OR($A55="",$D55=""),"",INDEX('Bank Import'!$A$4:$A$1003,$D55-3))</f>
        <v/>
      </c>
      <c r="F55" s="8">
        <f>IF(OR($A55="",$D55=""),"",INDEX('Bank Import'!$C$4:$C$1003,$D55-3))</f>
        <v/>
      </c>
      <c r="G55">
        <f>IF($A55="","",IF($D55="","UNMATCHED","Matched"))</f>
        <v/>
      </c>
    </row>
    <row r="56">
      <c r="A56">
        <f>IF(Payouts!A58="","",Payouts!A58)</f>
        <v/>
      </c>
      <c r="B56" s="7">
        <f>IF($A56="","",DATE(LEFT(Payouts!B58,4),MID(Payouts!B58,6,2),MID(Payouts!B58,9,2)))</f>
        <v/>
      </c>
      <c r="C56" s="8">
        <f>IF($A56="","",Payouts!C58)</f>
        <v/>
      </c>
      <c r="D56">
        <f>IF($A56="","",IF(SUMPRODUCT(MAX(IFERROR((ABS('Bank Import'!$C$4:$C$1003-$C56)&lt;0.005)*(ABS('Bank Import'!$A$4:$A$1003-$B56)&lt;=$J$1),0)*ROW('Bank Import'!$A$4:$A$1003)))=0,"",SUMPRODUCT(MAX(IFERROR((ABS('Bank Import'!$C$4:$C$1003-$C56)&lt;0.005)*(ABS('Bank Import'!$A$4:$A$1003-$B56)&lt;=$J$1),0)*ROW('Bank Import'!$A$4:$A$1003)))))</f>
        <v/>
      </c>
      <c r="E56" s="7">
        <f>IF(OR($A56="",$D56=""),"",INDEX('Bank Import'!$A$4:$A$1003,$D56-3))</f>
        <v/>
      </c>
      <c r="F56" s="8">
        <f>IF(OR($A56="",$D56=""),"",INDEX('Bank Import'!$C$4:$C$1003,$D56-3))</f>
        <v/>
      </c>
      <c r="G56">
        <f>IF($A56="","",IF($D56="","UNMATCHED","Matched"))</f>
        <v/>
      </c>
    </row>
    <row r="57">
      <c r="A57">
        <f>IF(Payouts!A59="","",Payouts!A59)</f>
        <v/>
      </c>
      <c r="B57" s="7">
        <f>IF($A57="","",DATE(LEFT(Payouts!B59,4),MID(Payouts!B59,6,2),MID(Payouts!B59,9,2)))</f>
        <v/>
      </c>
      <c r="C57" s="8">
        <f>IF($A57="","",Payouts!C59)</f>
        <v/>
      </c>
      <c r="D57">
        <f>IF($A57="","",IF(SUMPRODUCT(MAX(IFERROR((ABS('Bank Import'!$C$4:$C$1003-$C57)&lt;0.005)*(ABS('Bank Import'!$A$4:$A$1003-$B57)&lt;=$J$1),0)*ROW('Bank Import'!$A$4:$A$1003)))=0,"",SUMPRODUCT(MAX(IFERROR((ABS('Bank Import'!$C$4:$C$1003-$C57)&lt;0.005)*(ABS('Bank Import'!$A$4:$A$1003-$B57)&lt;=$J$1),0)*ROW('Bank Import'!$A$4:$A$1003)))))</f>
        <v/>
      </c>
      <c r="E57" s="7">
        <f>IF(OR($A57="",$D57=""),"",INDEX('Bank Import'!$A$4:$A$1003,$D57-3))</f>
        <v/>
      </c>
      <c r="F57" s="8">
        <f>IF(OR($A57="",$D57=""),"",INDEX('Bank Import'!$C$4:$C$1003,$D57-3))</f>
        <v/>
      </c>
      <c r="G57">
        <f>IF($A57="","",IF($D57="","UNMATCHED","Matched"))</f>
        <v/>
      </c>
    </row>
    <row r="58">
      <c r="A58">
        <f>IF(Payouts!A60="","",Payouts!A60)</f>
        <v/>
      </c>
      <c r="B58" s="7">
        <f>IF($A58="","",DATE(LEFT(Payouts!B60,4),MID(Payouts!B60,6,2),MID(Payouts!B60,9,2)))</f>
        <v/>
      </c>
      <c r="C58" s="8">
        <f>IF($A58="","",Payouts!C60)</f>
        <v/>
      </c>
      <c r="D58">
        <f>IF($A58="","",IF(SUMPRODUCT(MAX(IFERROR((ABS('Bank Import'!$C$4:$C$1003-$C58)&lt;0.005)*(ABS('Bank Import'!$A$4:$A$1003-$B58)&lt;=$J$1),0)*ROW('Bank Import'!$A$4:$A$1003)))=0,"",SUMPRODUCT(MAX(IFERROR((ABS('Bank Import'!$C$4:$C$1003-$C58)&lt;0.005)*(ABS('Bank Import'!$A$4:$A$1003-$B58)&lt;=$J$1),0)*ROW('Bank Import'!$A$4:$A$1003)))))</f>
        <v/>
      </c>
      <c r="E58" s="7">
        <f>IF(OR($A58="",$D58=""),"",INDEX('Bank Import'!$A$4:$A$1003,$D58-3))</f>
        <v/>
      </c>
      <c r="F58" s="8">
        <f>IF(OR($A58="",$D58=""),"",INDEX('Bank Import'!$C$4:$C$1003,$D58-3))</f>
        <v/>
      </c>
      <c r="G58">
        <f>IF($A58="","",IF($D58="","UNMATCHED","Matched"))</f>
        <v/>
      </c>
    </row>
    <row r="59">
      <c r="A59">
        <f>IF(Payouts!A61="","",Payouts!A61)</f>
        <v/>
      </c>
      <c r="B59" s="7">
        <f>IF($A59="","",DATE(LEFT(Payouts!B61,4),MID(Payouts!B61,6,2),MID(Payouts!B61,9,2)))</f>
        <v/>
      </c>
      <c r="C59" s="8">
        <f>IF($A59="","",Payouts!C61)</f>
        <v/>
      </c>
      <c r="D59">
        <f>IF($A59="","",IF(SUMPRODUCT(MAX(IFERROR((ABS('Bank Import'!$C$4:$C$1003-$C59)&lt;0.005)*(ABS('Bank Import'!$A$4:$A$1003-$B59)&lt;=$J$1),0)*ROW('Bank Import'!$A$4:$A$1003)))=0,"",SUMPRODUCT(MAX(IFERROR((ABS('Bank Import'!$C$4:$C$1003-$C59)&lt;0.005)*(ABS('Bank Import'!$A$4:$A$1003-$B59)&lt;=$J$1),0)*ROW('Bank Import'!$A$4:$A$1003)))))</f>
        <v/>
      </c>
      <c r="E59" s="7">
        <f>IF(OR($A59="",$D59=""),"",INDEX('Bank Import'!$A$4:$A$1003,$D59-3))</f>
        <v/>
      </c>
      <c r="F59" s="8">
        <f>IF(OR($A59="",$D59=""),"",INDEX('Bank Import'!$C$4:$C$1003,$D59-3))</f>
        <v/>
      </c>
      <c r="G59">
        <f>IF($A59="","",IF($D59="","UNMATCHED","Matched"))</f>
        <v/>
      </c>
    </row>
    <row r="60">
      <c r="A60">
        <f>IF(Payouts!A62="","",Payouts!A62)</f>
        <v/>
      </c>
      <c r="B60" s="7">
        <f>IF($A60="","",DATE(LEFT(Payouts!B62,4),MID(Payouts!B62,6,2),MID(Payouts!B62,9,2)))</f>
        <v/>
      </c>
      <c r="C60" s="8">
        <f>IF($A60="","",Payouts!C62)</f>
        <v/>
      </c>
      <c r="D60">
        <f>IF($A60="","",IF(SUMPRODUCT(MAX(IFERROR((ABS('Bank Import'!$C$4:$C$1003-$C60)&lt;0.005)*(ABS('Bank Import'!$A$4:$A$1003-$B60)&lt;=$J$1),0)*ROW('Bank Import'!$A$4:$A$1003)))=0,"",SUMPRODUCT(MAX(IFERROR((ABS('Bank Import'!$C$4:$C$1003-$C60)&lt;0.005)*(ABS('Bank Import'!$A$4:$A$1003-$B60)&lt;=$J$1),0)*ROW('Bank Import'!$A$4:$A$1003)))))</f>
        <v/>
      </c>
      <c r="E60" s="7">
        <f>IF(OR($A60="",$D60=""),"",INDEX('Bank Import'!$A$4:$A$1003,$D60-3))</f>
        <v/>
      </c>
      <c r="F60" s="8">
        <f>IF(OR($A60="",$D60=""),"",INDEX('Bank Import'!$C$4:$C$1003,$D60-3))</f>
        <v/>
      </c>
      <c r="G60">
        <f>IF($A60="","",IF($D60="","UNMATCHED","Matched"))</f>
        <v/>
      </c>
    </row>
    <row r="61">
      <c r="A61">
        <f>IF(Payouts!A63="","",Payouts!A63)</f>
        <v/>
      </c>
      <c r="B61" s="7">
        <f>IF($A61="","",DATE(LEFT(Payouts!B63,4),MID(Payouts!B63,6,2),MID(Payouts!B63,9,2)))</f>
        <v/>
      </c>
      <c r="C61" s="8">
        <f>IF($A61="","",Payouts!C63)</f>
        <v/>
      </c>
      <c r="D61">
        <f>IF($A61="","",IF(SUMPRODUCT(MAX(IFERROR((ABS('Bank Import'!$C$4:$C$1003-$C61)&lt;0.005)*(ABS('Bank Import'!$A$4:$A$1003-$B61)&lt;=$J$1),0)*ROW('Bank Import'!$A$4:$A$1003)))=0,"",SUMPRODUCT(MAX(IFERROR((ABS('Bank Import'!$C$4:$C$1003-$C61)&lt;0.005)*(ABS('Bank Import'!$A$4:$A$1003-$B61)&lt;=$J$1),0)*ROW('Bank Import'!$A$4:$A$1003)))))</f>
        <v/>
      </c>
      <c r="E61" s="7">
        <f>IF(OR($A61="",$D61=""),"",INDEX('Bank Import'!$A$4:$A$1003,$D61-3))</f>
        <v/>
      </c>
      <c r="F61" s="8">
        <f>IF(OR($A61="",$D61=""),"",INDEX('Bank Import'!$C$4:$C$1003,$D61-3))</f>
        <v/>
      </c>
      <c r="G61">
        <f>IF($A61="","",IF($D61="","UNMATCHED","Matched"))</f>
        <v/>
      </c>
    </row>
    <row r="62">
      <c r="A62">
        <f>IF(Payouts!A64="","",Payouts!A64)</f>
        <v/>
      </c>
      <c r="B62" s="7">
        <f>IF($A62="","",DATE(LEFT(Payouts!B64,4),MID(Payouts!B64,6,2),MID(Payouts!B64,9,2)))</f>
        <v/>
      </c>
      <c r="C62" s="8">
        <f>IF($A62="","",Payouts!C64)</f>
        <v/>
      </c>
      <c r="D62">
        <f>IF($A62="","",IF(SUMPRODUCT(MAX(IFERROR((ABS('Bank Import'!$C$4:$C$1003-$C62)&lt;0.005)*(ABS('Bank Import'!$A$4:$A$1003-$B62)&lt;=$J$1),0)*ROW('Bank Import'!$A$4:$A$1003)))=0,"",SUMPRODUCT(MAX(IFERROR((ABS('Bank Import'!$C$4:$C$1003-$C62)&lt;0.005)*(ABS('Bank Import'!$A$4:$A$1003-$B62)&lt;=$J$1),0)*ROW('Bank Import'!$A$4:$A$1003)))))</f>
        <v/>
      </c>
      <c r="E62" s="7">
        <f>IF(OR($A62="",$D62=""),"",INDEX('Bank Import'!$A$4:$A$1003,$D62-3))</f>
        <v/>
      </c>
      <c r="F62" s="8">
        <f>IF(OR($A62="",$D62=""),"",INDEX('Bank Import'!$C$4:$C$1003,$D62-3))</f>
        <v/>
      </c>
      <c r="G62">
        <f>IF($A62="","",IF($D62="","UNMATCHED","Matched"))</f>
        <v/>
      </c>
    </row>
    <row r="63">
      <c r="A63">
        <f>IF(Payouts!A65="","",Payouts!A65)</f>
        <v/>
      </c>
      <c r="B63" s="7">
        <f>IF($A63="","",DATE(LEFT(Payouts!B65,4),MID(Payouts!B65,6,2),MID(Payouts!B65,9,2)))</f>
        <v/>
      </c>
      <c r="C63" s="8">
        <f>IF($A63="","",Payouts!C65)</f>
        <v/>
      </c>
      <c r="D63">
        <f>IF($A63="","",IF(SUMPRODUCT(MAX(IFERROR((ABS('Bank Import'!$C$4:$C$1003-$C63)&lt;0.005)*(ABS('Bank Import'!$A$4:$A$1003-$B63)&lt;=$J$1),0)*ROW('Bank Import'!$A$4:$A$1003)))=0,"",SUMPRODUCT(MAX(IFERROR((ABS('Bank Import'!$C$4:$C$1003-$C63)&lt;0.005)*(ABS('Bank Import'!$A$4:$A$1003-$B63)&lt;=$J$1),0)*ROW('Bank Import'!$A$4:$A$1003)))))</f>
        <v/>
      </c>
      <c r="E63" s="7">
        <f>IF(OR($A63="",$D63=""),"",INDEX('Bank Import'!$A$4:$A$1003,$D63-3))</f>
        <v/>
      </c>
      <c r="F63" s="8">
        <f>IF(OR($A63="",$D63=""),"",INDEX('Bank Import'!$C$4:$C$1003,$D63-3))</f>
        <v/>
      </c>
      <c r="G63">
        <f>IF($A63="","",IF($D63="","UNMATCHED","Matched"))</f>
        <v/>
      </c>
    </row>
    <row r="64">
      <c r="A64">
        <f>IF(Payouts!A66="","",Payouts!A66)</f>
        <v/>
      </c>
      <c r="B64" s="7">
        <f>IF($A64="","",DATE(LEFT(Payouts!B66,4),MID(Payouts!B66,6,2),MID(Payouts!B66,9,2)))</f>
        <v/>
      </c>
      <c r="C64" s="8">
        <f>IF($A64="","",Payouts!C66)</f>
        <v/>
      </c>
      <c r="D64">
        <f>IF($A64="","",IF(SUMPRODUCT(MAX(IFERROR((ABS('Bank Import'!$C$4:$C$1003-$C64)&lt;0.005)*(ABS('Bank Import'!$A$4:$A$1003-$B64)&lt;=$J$1),0)*ROW('Bank Import'!$A$4:$A$1003)))=0,"",SUMPRODUCT(MAX(IFERROR((ABS('Bank Import'!$C$4:$C$1003-$C64)&lt;0.005)*(ABS('Bank Import'!$A$4:$A$1003-$B64)&lt;=$J$1),0)*ROW('Bank Import'!$A$4:$A$1003)))))</f>
        <v/>
      </c>
      <c r="E64" s="7">
        <f>IF(OR($A64="",$D64=""),"",INDEX('Bank Import'!$A$4:$A$1003,$D64-3))</f>
        <v/>
      </c>
      <c r="F64" s="8">
        <f>IF(OR($A64="",$D64=""),"",INDEX('Bank Import'!$C$4:$C$1003,$D64-3))</f>
        <v/>
      </c>
      <c r="G64">
        <f>IF($A64="","",IF($D64="","UNMATCHED","Matched"))</f>
        <v/>
      </c>
    </row>
    <row r="65">
      <c r="A65">
        <f>IF(Payouts!A67="","",Payouts!A67)</f>
        <v/>
      </c>
      <c r="B65" s="7">
        <f>IF($A65="","",DATE(LEFT(Payouts!B67,4),MID(Payouts!B67,6,2),MID(Payouts!B67,9,2)))</f>
        <v/>
      </c>
      <c r="C65" s="8">
        <f>IF($A65="","",Payouts!C67)</f>
        <v/>
      </c>
      <c r="D65">
        <f>IF($A65="","",IF(SUMPRODUCT(MAX(IFERROR((ABS('Bank Import'!$C$4:$C$1003-$C65)&lt;0.005)*(ABS('Bank Import'!$A$4:$A$1003-$B65)&lt;=$J$1),0)*ROW('Bank Import'!$A$4:$A$1003)))=0,"",SUMPRODUCT(MAX(IFERROR((ABS('Bank Import'!$C$4:$C$1003-$C65)&lt;0.005)*(ABS('Bank Import'!$A$4:$A$1003-$B65)&lt;=$J$1),0)*ROW('Bank Import'!$A$4:$A$1003)))))</f>
        <v/>
      </c>
      <c r="E65" s="7">
        <f>IF(OR($A65="",$D65=""),"",INDEX('Bank Import'!$A$4:$A$1003,$D65-3))</f>
        <v/>
      </c>
      <c r="F65" s="8">
        <f>IF(OR($A65="",$D65=""),"",INDEX('Bank Import'!$C$4:$C$1003,$D65-3))</f>
        <v/>
      </c>
      <c r="G65">
        <f>IF($A65="","",IF($D65="","UNMATCHED","Matched"))</f>
        <v/>
      </c>
    </row>
    <row r="66">
      <c r="A66">
        <f>IF(Payouts!A68="","",Payouts!A68)</f>
        <v/>
      </c>
      <c r="B66" s="7">
        <f>IF($A66="","",DATE(LEFT(Payouts!B68,4),MID(Payouts!B68,6,2),MID(Payouts!B68,9,2)))</f>
        <v/>
      </c>
      <c r="C66" s="8">
        <f>IF($A66="","",Payouts!C68)</f>
        <v/>
      </c>
      <c r="D66">
        <f>IF($A66="","",IF(SUMPRODUCT(MAX(IFERROR((ABS('Bank Import'!$C$4:$C$1003-$C66)&lt;0.005)*(ABS('Bank Import'!$A$4:$A$1003-$B66)&lt;=$J$1),0)*ROW('Bank Import'!$A$4:$A$1003)))=0,"",SUMPRODUCT(MAX(IFERROR((ABS('Bank Import'!$C$4:$C$1003-$C66)&lt;0.005)*(ABS('Bank Import'!$A$4:$A$1003-$B66)&lt;=$J$1),0)*ROW('Bank Import'!$A$4:$A$1003)))))</f>
        <v/>
      </c>
      <c r="E66" s="7">
        <f>IF(OR($A66="",$D66=""),"",INDEX('Bank Import'!$A$4:$A$1003,$D66-3))</f>
        <v/>
      </c>
      <c r="F66" s="8">
        <f>IF(OR($A66="",$D66=""),"",INDEX('Bank Import'!$C$4:$C$1003,$D66-3))</f>
        <v/>
      </c>
      <c r="G66">
        <f>IF($A66="","",IF($D66="","UNMATCHED","Matched"))</f>
        <v/>
      </c>
    </row>
    <row r="67">
      <c r="A67">
        <f>IF(Payouts!A69="","",Payouts!A69)</f>
        <v/>
      </c>
      <c r="B67" s="7">
        <f>IF($A67="","",DATE(LEFT(Payouts!B69,4),MID(Payouts!B69,6,2),MID(Payouts!B69,9,2)))</f>
        <v/>
      </c>
      <c r="C67" s="8">
        <f>IF($A67="","",Payouts!C69)</f>
        <v/>
      </c>
      <c r="D67">
        <f>IF($A67="","",IF(SUMPRODUCT(MAX(IFERROR((ABS('Bank Import'!$C$4:$C$1003-$C67)&lt;0.005)*(ABS('Bank Import'!$A$4:$A$1003-$B67)&lt;=$J$1),0)*ROW('Bank Import'!$A$4:$A$1003)))=0,"",SUMPRODUCT(MAX(IFERROR((ABS('Bank Import'!$C$4:$C$1003-$C67)&lt;0.005)*(ABS('Bank Import'!$A$4:$A$1003-$B67)&lt;=$J$1),0)*ROW('Bank Import'!$A$4:$A$1003)))))</f>
        <v/>
      </c>
      <c r="E67" s="7">
        <f>IF(OR($A67="",$D67=""),"",INDEX('Bank Import'!$A$4:$A$1003,$D67-3))</f>
        <v/>
      </c>
      <c r="F67" s="8">
        <f>IF(OR($A67="",$D67=""),"",INDEX('Bank Import'!$C$4:$C$1003,$D67-3))</f>
        <v/>
      </c>
      <c r="G67">
        <f>IF($A67="","",IF($D67="","UNMATCHED","Matched"))</f>
        <v/>
      </c>
    </row>
    <row r="68">
      <c r="A68">
        <f>IF(Payouts!A70="","",Payouts!A70)</f>
        <v/>
      </c>
      <c r="B68" s="7">
        <f>IF($A68="","",DATE(LEFT(Payouts!B70,4),MID(Payouts!B70,6,2),MID(Payouts!B70,9,2)))</f>
        <v/>
      </c>
      <c r="C68" s="8">
        <f>IF($A68="","",Payouts!C70)</f>
        <v/>
      </c>
      <c r="D68">
        <f>IF($A68="","",IF(SUMPRODUCT(MAX(IFERROR((ABS('Bank Import'!$C$4:$C$1003-$C68)&lt;0.005)*(ABS('Bank Import'!$A$4:$A$1003-$B68)&lt;=$J$1),0)*ROW('Bank Import'!$A$4:$A$1003)))=0,"",SUMPRODUCT(MAX(IFERROR((ABS('Bank Import'!$C$4:$C$1003-$C68)&lt;0.005)*(ABS('Bank Import'!$A$4:$A$1003-$B68)&lt;=$J$1),0)*ROW('Bank Import'!$A$4:$A$1003)))))</f>
        <v/>
      </c>
      <c r="E68" s="7">
        <f>IF(OR($A68="",$D68=""),"",INDEX('Bank Import'!$A$4:$A$1003,$D68-3))</f>
        <v/>
      </c>
      <c r="F68" s="8">
        <f>IF(OR($A68="",$D68=""),"",INDEX('Bank Import'!$C$4:$C$1003,$D68-3))</f>
        <v/>
      </c>
      <c r="G68">
        <f>IF($A68="","",IF($D68="","UNMATCHED","Matched"))</f>
        <v/>
      </c>
    </row>
    <row r="69">
      <c r="A69">
        <f>IF(Payouts!A71="","",Payouts!A71)</f>
        <v/>
      </c>
      <c r="B69" s="7">
        <f>IF($A69="","",DATE(LEFT(Payouts!B71,4),MID(Payouts!B71,6,2),MID(Payouts!B71,9,2)))</f>
        <v/>
      </c>
      <c r="C69" s="8">
        <f>IF($A69="","",Payouts!C71)</f>
        <v/>
      </c>
      <c r="D69">
        <f>IF($A69="","",IF(SUMPRODUCT(MAX(IFERROR((ABS('Bank Import'!$C$4:$C$1003-$C69)&lt;0.005)*(ABS('Bank Import'!$A$4:$A$1003-$B69)&lt;=$J$1),0)*ROW('Bank Import'!$A$4:$A$1003)))=0,"",SUMPRODUCT(MAX(IFERROR((ABS('Bank Import'!$C$4:$C$1003-$C69)&lt;0.005)*(ABS('Bank Import'!$A$4:$A$1003-$B69)&lt;=$J$1),0)*ROW('Bank Import'!$A$4:$A$1003)))))</f>
        <v/>
      </c>
      <c r="E69" s="7">
        <f>IF(OR($A69="",$D69=""),"",INDEX('Bank Import'!$A$4:$A$1003,$D69-3))</f>
        <v/>
      </c>
      <c r="F69" s="8">
        <f>IF(OR($A69="",$D69=""),"",INDEX('Bank Import'!$C$4:$C$1003,$D69-3))</f>
        <v/>
      </c>
      <c r="G69">
        <f>IF($A69="","",IF($D69="","UNMATCHED","Matched"))</f>
        <v/>
      </c>
    </row>
    <row r="70">
      <c r="A70">
        <f>IF(Payouts!A72="","",Payouts!A72)</f>
        <v/>
      </c>
      <c r="B70" s="7">
        <f>IF($A70="","",DATE(LEFT(Payouts!B72,4),MID(Payouts!B72,6,2),MID(Payouts!B72,9,2)))</f>
        <v/>
      </c>
      <c r="C70" s="8">
        <f>IF($A70="","",Payouts!C72)</f>
        <v/>
      </c>
      <c r="D70">
        <f>IF($A70="","",IF(SUMPRODUCT(MAX(IFERROR((ABS('Bank Import'!$C$4:$C$1003-$C70)&lt;0.005)*(ABS('Bank Import'!$A$4:$A$1003-$B70)&lt;=$J$1),0)*ROW('Bank Import'!$A$4:$A$1003)))=0,"",SUMPRODUCT(MAX(IFERROR((ABS('Bank Import'!$C$4:$C$1003-$C70)&lt;0.005)*(ABS('Bank Import'!$A$4:$A$1003-$B70)&lt;=$J$1),0)*ROW('Bank Import'!$A$4:$A$1003)))))</f>
        <v/>
      </c>
      <c r="E70" s="7">
        <f>IF(OR($A70="",$D70=""),"",INDEX('Bank Import'!$A$4:$A$1003,$D70-3))</f>
        <v/>
      </c>
      <c r="F70" s="8">
        <f>IF(OR($A70="",$D70=""),"",INDEX('Bank Import'!$C$4:$C$1003,$D70-3))</f>
        <v/>
      </c>
      <c r="G70">
        <f>IF($A70="","",IF($D70="","UNMATCHED","Matched"))</f>
        <v/>
      </c>
    </row>
    <row r="71">
      <c r="A71">
        <f>IF(Payouts!A73="","",Payouts!A73)</f>
        <v/>
      </c>
      <c r="B71" s="7">
        <f>IF($A71="","",DATE(LEFT(Payouts!B73,4),MID(Payouts!B73,6,2),MID(Payouts!B73,9,2)))</f>
        <v/>
      </c>
      <c r="C71" s="8">
        <f>IF($A71="","",Payouts!C73)</f>
        <v/>
      </c>
      <c r="D71">
        <f>IF($A71="","",IF(SUMPRODUCT(MAX(IFERROR((ABS('Bank Import'!$C$4:$C$1003-$C71)&lt;0.005)*(ABS('Bank Import'!$A$4:$A$1003-$B71)&lt;=$J$1),0)*ROW('Bank Import'!$A$4:$A$1003)))=0,"",SUMPRODUCT(MAX(IFERROR((ABS('Bank Import'!$C$4:$C$1003-$C71)&lt;0.005)*(ABS('Bank Import'!$A$4:$A$1003-$B71)&lt;=$J$1),0)*ROW('Bank Import'!$A$4:$A$1003)))))</f>
        <v/>
      </c>
      <c r="E71" s="7">
        <f>IF(OR($A71="",$D71=""),"",INDEX('Bank Import'!$A$4:$A$1003,$D71-3))</f>
        <v/>
      </c>
      <c r="F71" s="8">
        <f>IF(OR($A71="",$D71=""),"",INDEX('Bank Import'!$C$4:$C$1003,$D71-3))</f>
        <v/>
      </c>
      <c r="G71">
        <f>IF($A71="","",IF($D71="","UNMATCHED","Matched"))</f>
        <v/>
      </c>
    </row>
    <row r="72">
      <c r="A72">
        <f>IF(Payouts!A74="","",Payouts!A74)</f>
        <v/>
      </c>
      <c r="B72" s="7">
        <f>IF($A72="","",DATE(LEFT(Payouts!B74,4),MID(Payouts!B74,6,2),MID(Payouts!B74,9,2)))</f>
        <v/>
      </c>
      <c r="C72" s="8">
        <f>IF($A72="","",Payouts!C74)</f>
        <v/>
      </c>
      <c r="D72">
        <f>IF($A72="","",IF(SUMPRODUCT(MAX(IFERROR((ABS('Bank Import'!$C$4:$C$1003-$C72)&lt;0.005)*(ABS('Bank Import'!$A$4:$A$1003-$B72)&lt;=$J$1),0)*ROW('Bank Import'!$A$4:$A$1003)))=0,"",SUMPRODUCT(MAX(IFERROR((ABS('Bank Import'!$C$4:$C$1003-$C72)&lt;0.005)*(ABS('Bank Import'!$A$4:$A$1003-$B72)&lt;=$J$1),0)*ROW('Bank Import'!$A$4:$A$1003)))))</f>
        <v/>
      </c>
      <c r="E72" s="7">
        <f>IF(OR($A72="",$D72=""),"",INDEX('Bank Import'!$A$4:$A$1003,$D72-3))</f>
        <v/>
      </c>
      <c r="F72" s="8">
        <f>IF(OR($A72="",$D72=""),"",INDEX('Bank Import'!$C$4:$C$1003,$D72-3))</f>
        <v/>
      </c>
      <c r="G72">
        <f>IF($A72="","",IF($D72="","UNMATCHED","Matched"))</f>
        <v/>
      </c>
    </row>
    <row r="73">
      <c r="A73">
        <f>IF(Payouts!A75="","",Payouts!A75)</f>
        <v/>
      </c>
      <c r="B73" s="7">
        <f>IF($A73="","",DATE(LEFT(Payouts!B75,4),MID(Payouts!B75,6,2),MID(Payouts!B75,9,2)))</f>
        <v/>
      </c>
      <c r="C73" s="8">
        <f>IF($A73="","",Payouts!C75)</f>
        <v/>
      </c>
      <c r="D73">
        <f>IF($A73="","",IF(SUMPRODUCT(MAX(IFERROR((ABS('Bank Import'!$C$4:$C$1003-$C73)&lt;0.005)*(ABS('Bank Import'!$A$4:$A$1003-$B73)&lt;=$J$1),0)*ROW('Bank Import'!$A$4:$A$1003)))=0,"",SUMPRODUCT(MAX(IFERROR((ABS('Bank Import'!$C$4:$C$1003-$C73)&lt;0.005)*(ABS('Bank Import'!$A$4:$A$1003-$B73)&lt;=$J$1),0)*ROW('Bank Import'!$A$4:$A$1003)))))</f>
        <v/>
      </c>
      <c r="E73" s="7">
        <f>IF(OR($A73="",$D73=""),"",INDEX('Bank Import'!$A$4:$A$1003,$D73-3))</f>
        <v/>
      </c>
      <c r="F73" s="8">
        <f>IF(OR($A73="",$D73=""),"",INDEX('Bank Import'!$C$4:$C$1003,$D73-3))</f>
        <v/>
      </c>
      <c r="G73">
        <f>IF($A73="","",IF($D73="","UNMATCHED","Matched"))</f>
        <v/>
      </c>
    </row>
    <row r="74">
      <c r="A74">
        <f>IF(Payouts!A76="","",Payouts!A76)</f>
        <v/>
      </c>
      <c r="B74" s="7">
        <f>IF($A74="","",DATE(LEFT(Payouts!B76,4),MID(Payouts!B76,6,2),MID(Payouts!B76,9,2)))</f>
        <v/>
      </c>
      <c r="C74" s="8">
        <f>IF($A74="","",Payouts!C76)</f>
        <v/>
      </c>
      <c r="D74">
        <f>IF($A74="","",IF(SUMPRODUCT(MAX(IFERROR((ABS('Bank Import'!$C$4:$C$1003-$C74)&lt;0.005)*(ABS('Bank Import'!$A$4:$A$1003-$B74)&lt;=$J$1),0)*ROW('Bank Import'!$A$4:$A$1003)))=0,"",SUMPRODUCT(MAX(IFERROR((ABS('Bank Import'!$C$4:$C$1003-$C74)&lt;0.005)*(ABS('Bank Import'!$A$4:$A$1003-$B74)&lt;=$J$1),0)*ROW('Bank Import'!$A$4:$A$1003)))))</f>
        <v/>
      </c>
      <c r="E74" s="7">
        <f>IF(OR($A74="",$D74=""),"",INDEX('Bank Import'!$A$4:$A$1003,$D74-3))</f>
        <v/>
      </c>
      <c r="F74" s="8">
        <f>IF(OR($A74="",$D74=""),"",INDEX('Bank Import'!$C$4:$C$1003,$D74-3))</f>
        <v/>
      </c>
      <c r="G74">
        <f>IF($A74="","",IF($D74="","UNMATCHED","Matched"))</f>
        <v/>
      </c>
    </row>
    <row r="75">
      <c r="A75">
        <f>IF(Payouts!A77="","",Payouts!A77)</f>
        <v/>
      </c>
      <c r="B75" s="7">
        <f>IF($A75="","",DATE(LEFT(Payouts!B77,4),MID(Payouts!B77,6,2),MID(Payouts!B77,9,2)))</f>
        <v/>
      </c>
      <c r="C75" s="8">
        <f>IF($A75="","",Payouts!C77)</f>
        <v/>
      </c>
      <c r="D75">
        <f>IF($A75="","",IF(SUMPRODUCT(MAX(IFERROR((ABS('Bank Import'!$C$4:$C$1003-$C75)&lt;0.005)*(ABS('Bank Import'!$A$4:$A$1003-$B75)&lt;=$J$1),0)*ROW('Bank Import'!$A$4:$A$1003)))=0,"",SUMPRODUCT(MAX(IFERROR((ABS('Bank Import'!$C$4:$C$1003-$C75)&lt;0.005)*(ABS('Bank Import'!$A$4:$A$1003-$B75)&lt;=$J$1),0)*ROW('Bank Import'!$A$4:$A$1003)))))</f>
        <v/>
      </c>
      <c r="E75" s="7">
        <f>IF(OR($A75="",$D75=""),"",INDEX('Bank Import'!$A$4:$A$1003,$D75-3))</f>
        <v/>
      </c>
      <c r="F75" s="8">
        <f>IF(OR($A75="",$D75=""),"",INDEX('Bank Import'!$C$4:$C$1003,$D75-3))</f>
        <v/>
      </c>
      <c r="G75">
        <f>IF($A75="","",IF($D75="","UNMATCHED","Matched"))</f>
        <v/>
      </c>
    </row>
    <row r="76">
      <c r="A76">
        <f>IF(Payouts!A78="","",Payouts!A78)</f>
        <v/>
      </c>
      <c r="B76" s="7">
        <f>IF($A76="","",DATE(LEFT(Payouts!B78,4),MID(Payouts!B78,6,2),MID(Payouts!B78,9,2)))</f>
        <v/>
      </c>
      <c r="C76" s="8">
        <f>IF($A76="","",Payouts!C78)</f>
        <v/>
      </c>
      <c r="D76">
        <f>IF($A76="","",IF(SUMPRODUCT(MAX(IFERROR((ABS('Bank Import'!$C$4:$C$1003-$C76)&lt;0.005)*(ABS('Bank Import'!$A$4:$A$1003-$B76)&lt;=$J$1),0)*ROW('Bank Import'!$A$4:$A$1003)))=0,"",SUMPRODUCT(MAX(IFERROR((ABS('Bank Import'!$C$4:$C$1003-$C76)&lt;0.005)*(ABS('Bank Import'!$A$4:$A$1003-$B76)&lt;=$J$1),0)*ROW('Bank Import'!$A$4:$A$1003)))))</f>
        <v/>
      </c>
      <c r="E76" s="7">
        <f>IF(OR($A76="",$D76=""),"",INDEX('Bank Import'!$A$4:$A$1003,$D76-3))</f>
        <v/>
      </c>
      <c r="F76" s="8">
        <f>IF(OR($A76="",$D76=""),"",INDEX('Bank Import'!$C$4:$C$1003,$D76-3))</f>
        <v/>
      </c>
      <c r="G76">
        <f>IF($A76="","",IF($D76="","UNMATCHED","Matched"))</f>
        <v/>
      </c>
    </row>
    <row r="77">
      <c r="A77">
        <f>IF(Payouts!A79="","",Payouts!A79)</f>
        <v/>
      </c>
      <c r="B77" s="7">
        <f>IF($A77="","",DATE(LEFT(Payouts!B79,4),MID(Payouts!B79,6,2),MID(Payouts!B79,9,2)))</f>
        <v/>
      </c>
      <c r="C77" s="8">
        <f>IF($A77="","",Payouts!C79)</f>
        <v/>
      </c>
      <c r="D77">
        <f>IF($A77="","",IF(SUMPRODUCT(MAX(IFERROR((ABS('Bank Import'!$C$4:$C$1003-$C77)&lt;0.005)*(ABS('Bank Import'!$A$4:$A$1003-$B77)&lt;=$J$1),0)*ROW('Bank Import'!$A$4:$A$1003)))=0,"",SUMPRODUCT(MAX(IFERROR((ABS('Bank Import'!$C$4:$C$1003-$C77)&lt;0.005)*(ABS('Bank Import'!$A$4:$A$1003-$B77)&lt;=$J$1),0)*ROW('Bank Import'!$A$4:$A$1003)))))</f>
        <v/>
      </c>
      <c r="E77" s="7">
        <f>IF(OR($A77="",$D77=""),"",INDEX('Bank Import'!$A$4:$A$1003,$D77-3))</f>
        <v/>
      </c>
      <c r="F77" s="8">
        <f>IF(OR($A77="",$D77=""),"",INDEX('Bank Import'!$C$4:$C$1003,$D77-3))</f>
        <v/>
      </c>
      <c r="G77">
        <f>IF($A77="","",IF($D77="","UNMATCHED","Matched"))</f>
        <v/>
      </c>
    </row>
    <row r="78">
      <c r="A78">
        <f>IF(Payouts!A80="","",Payouts!A80)</f>
        <v/>
      </c>
      <c r="B78" s="7">
        <f>IF($A78="","",DATE(LEFT(Payouts!B80,4),MID(Payouts!B80,6,2),MID(Payouts!B80,9,2)))</f>
        <v/>
      </c>
      <c r="C78" s="8">
        <f>IF($A78="","",Payouts!C80)</f>
        <v/>
      </c>
      <c r="D78">
        <f>IF($A78="","",IF(SUMPRODUCT(MAX(IFERROR((ABS('Bank Import'!$C$4:$C$1003-$C78)&lt;0.005)*(ABS('Bank Import'!$A$4:$A$1003-$B78)&lt;=$J$1),0)*ROW('Bank Import'!$A$4:$A$1003)))=0,"",SUMPRODUCT(MAX(IFERROR((ABS('Bank Import'!$C$4:$C$1003-$C78)&lt;0.005)*(ABS('Bank Import'!$A$4:$A$1003-$B78)&lt;=$J$1),0)*ROW('Bank Import'!$A$4:$A$1003)))))</f>
        <v/>
      </c>
      <c r="E78" s="7">
        <f>IF(OR($A78="",$D78=""),"",INDEX('Bank Import'!$A$4:$A$1003,$D78-3))</f>
        <v/>
      </c>
      <c r="F78" s="8">
        <f>IF(OR($A78="",$D78=""),"",INDEX('Bank Import'!$C$4:$C$1003,$D78-3))</f>
        <v/>
      </c>
      <c r="G78">
        <f>IF($A78="","",IF($D78="","UNMATCHED","Matched"))</f>
        <v/>
      </c>
    </row>
    <row r="79">
      <c r="A79">
        <f>IF(Payouts!A81="","",Payouts!A81)</f>
        <v/>
      </c>
      <c r="B79" s="7">
        <f>IF($A79="","",DATE(LEFT(Payouts!B81,4),MID(Payouts!B81,6,2),MID(Payouts!B81,9,2)))</f>
        <v/>
      </c>
      <c r="C79" s="8">
        <f>IF($A79="","",Payouts!C81)</f>
        <v/>
      </c>
      <c r="D79">
        <f>IF($A79="","",IF(SUMPRODUCT(MAX(IFERROR((ABS('Bank Import'!$C$4:$C$1003-$C79)&lt;0.005)*(ABS('Bank Import'!$A$4:$A$1003-$B79)&lt;=$J$1),0)*ROW('Bank Import'!$A$4:$A$1003)))=0,"",SUMPRODUCT(MAX(IFERROR((ABS('Bank Import'!$C$4:$C$1003-$C79)&lt;0.005)*(ABS('Bank Import'!$A$4:$A$1003-$B79)&lt;=$J$1),0)*ROW('Bank Import'!$A$4:$A$1003)))))</f>
        <v/>
      </c>
      <c r="E79" s="7">
        <f>IF(OR($A79="",$D79=""),"",INDEX('Bank Import'!$A$4:$A$1003,$D79-3))</f>
        <v/>
      </c>
      <c r="F79" s="8">
        <f>IF(OR($A79="",$D79=""),"",INDEX('Bank Import'!$C$4:$C$1003,$D79-3))</f>
        <v/>
      </c>
      <c r="G79">
        <f>IF($A79="","",IF($D79="","UNMATCHED","Matched"))</f>
        <v/>
      </c>
    </row>
    <row r="80">
      <c r="A80">
        <f>IF(Payouts!A82="","",Payouts!A82)</f>
        <v/>
      </c>
      <c r="B80" s="7">
        <f>IF($A80="","",DATE(LEFT(Payouts!B82,4),MID(Payouts!B82,6,2),MID(Payouts!B82,9,2)))</f>
        <v/>
      </c>
      <c r="C80" s="8">
        <f>IF($A80="","",Payouts!C82)</f>
        <v/>
      </c>
      <c r="D80">
        <f>IF($A80="","",IF(SUMPRODUCT(MAX(IFERROR((ABS('Bank Import'!$C$4:$C$1003-$C80)&lt;0.005)*(ABS('Bank Import'!$A$4:$A$1003-$B80)&lt;=$J$1),0)*ROW('Bank Import'!$A$4:$A$1003)))=0,"",SUMPRODUCT(MAX(IFERROR((ABS('Bank Import'!$C$4:$C$1003-$C80)&lt;0.005)*(ABS('Bank Import'!$A$4:$A$1003-$B80)&lt;=$J$1),0)*ROW('Bank Import'!$A$4:$A$1003)))))</f>
        <v/>
      </c>
      <c r="E80" s="7">
        <f>IF(OR($A80="",$D80=""),"",INDEX('Bank Import'!$A$4:$A$1003,$D80-3))</f>
        <v/>
      </c>
      <c r="F80" s="8">
        <f>IF(OR($A80="",$D80=""),"",INDEX('Bank Import'!$C$4:$C$1003,$D80-3))</f>
        <v/>
      </c>
      <c r="G80">
        <f>IF($A80="","",IF($D80="","UNMATCHED","Matched"))</f>
        <v/>
      </c>
    </row>
    <row r="81">
      <c r="A81">
        <f>IF(Payouts!A83="","",Payouts!A83)</f>
        <v/>
      </c>
      <c r="B81" s="7">
        <f>IF($A81="","",DATE(LEFT(Payouts!B83,4),MID(Payouts!B83,6,2),MID(Payouts!B83,9,2)))</f>
        <v/>
      </c>
      <c r="C81" s="8">
        <f>IF($A81="","",Payouts!C83)</f>
        <v/>
      </c>
      <c r="D81">
        <f>IF($A81="","",IF(SUMPRODUCT(MAX(IFERROR((ABS('Bank Import'!$C$4:$C$1003-$C81)&lt;0.005)*(ABS('Bank Import'!$A$4:$A$1003-$B81)&lt;=$J$1),0)*ROW('Bank Import'!$A$4:$A$1003)))=0,"",SUMPRODUCT(MAX(IFERROR((ABS('Bank Import'!$C$4:$C$1003-$C81)&lt;0.005)*(ABS('Bank Import'!$A$4:$A$1003-$B81)&lt;=$J$1),0)*ROW('Bank Import'!$A$4:$A$1003)))))</f>
        <v/>
      </c>
      <c r="E81" s="7">
        <f>IF(OR($A81="",$D81=""),"",INDEX('Bank Import'!$A$4:$A$1003,$D81-3))</f>
        <v/>
      </c>
      <c r="F81" s="8">
        <f>IF(OR($A81="",$D81=""),"",INDEX('Bank Import'!$C$4:$C$1003,$D81-3))</f>
        <v/>
      </c>
      <c r="G81">
        <f>IF($A81="","",IF($D81="","UNMATCHED","Matched"))</f>
        <v/>
      </c>
    </row>
    <row r="82">
      <c r="A82">
        <f>IF(Payouts!A84="","",Payouts!A84)</f>
        <v/>
      </c>
      <c r="B82" s="7">
        <f>IF($A82="","",DATE(LEFT(Payouts!B84,4),MID(Payouts!B84,6,2),MID(Payouts!B84,9,2)))</f>
        <v/>
      </c>
      <c r="C82" s="8">
        <f>IF($A82="","",Payouts!C84)</f>
        <v/>
      </c>
      <c r="D82">
        <f>IF($A82="","",IF(SUMPRODUCT(MAX(IFERROR((ABS('Bank Import'!$C$4:$C$1003-$C82)&lt;0.005)*(ABS('Bank Import'!$A$4:$A$1003-$B82)&lt;=$J$1),0)*ROW('Bank Import'!$A$4:$A$1003)))=0,"",SUMPRODUCT(MAX(IFERROR((ABS('Bank Import'!$C$4:$C$1003-$C82)&lt;0.005)*(ABS('Bank Import'!$A$4:$A$1003-$B82)&lt;=$J$1),0)*ROW('Bank Import'!$A$4:$A$1003)))))</f>
        <v/>
      </c>
      <c r="E82" s="7">
        <f>IF(OR($A82="",$D82=""),"",INDEX('Bank Import'!$A$4:$A$1003,$D82-3))</f>
        <v/>
      </c>
      <c r="F82" s="8">
        <f>IF(OR($A82="",$D82=""),"",INDEX('Bank Import'!$C$4:$C$1003,$D82-3))</f>
        <v/>
      </c>
      <c r="G82">
        <f>IF($A82="","",IF($D82="","UNMATCHED","Matched"))</f>
        <v/>
      </c>
    </row>
    <row r="83">
      <c r="A83">
        <f>IF(Payouts!A85="","",Payouts!A85)</f>
        <v/>
      </c>
      <c r="B83" s="7">
        <f>IF($A83="","",DATE(LEFT(Payouts!B85,4),MID(Payouts!B85,6,2),MID(Payouts!B85,9,2)))</f>
        <v/>
      </c>
      <c r="C83" s="8">
        <f>IF($A83="","",Payouts!C85)</f>
        <v/>
      </c>
      <c r="D83">
        <f>IF($A83="","",IF(SUMPRODUCT(MAX(IFERROR((ABS('Bank Import'!$C$4:$C$1003-$C83)&lt;0.005)*(ABS('Bank Import'!$A$4:$A$1003-$B83)&lt;=$J$1),0)*ROW('Bank Import'!$A$4:$A$1003)))=0,"",SUMPRODUCT(MAX(IFERROR((ABS('Bank Import'!$C$4:$C$1003-$C83)&lt;0.005)*(ABS('Bank Import'!$A$4:$A$1003-$B83)&lt;=$J$1),0)*ROW('Bank Import'!$A$4:$A$1003)))))</f>
        <v/>
      </c>
      <c r="E83" s="7">
        <f>IF(OR($A83="",$D83=""),"",INDEX('Bank Import'!$A$4:$A$1003,$D83-3))</f>
        <v/>
      </c>
      <c r="F83" s="8">
        <f>IF(OR($A83="",$D83=""),"",INDEX('Bank Import'!$C$4:$C$1003,$D83-3))</f>
        <v/>
      </c>
      <c r="G83">
        <f>IF($A83="","",IF($D83="","UNMATCHED","Matched"))</f>
        <v/>
      </c>
    </row>
    <row r="84">
      <c r="A84">
        <f>IF(Payouts!A86="","",Payouts!A86)</f>
        <v/>
      </c>
      <c r="B84" s="7">
        <f>IF($A84="","",DATE(LEFT(Payouts!B86,4),MID(Payouts!B86,6,2),MID(Payouts!B86,9,2)))</f>
        <v/>
      </c>
      <c r="C84" s="8">
        <f>IF($A84="","",Payouts!C86)</f>
        <v/>
      </c>
      <c r="D84">
        <f>IF($A84="","",IF(SUMPRODUCT(MAX(IFERROR((ABS('Bank Import'!$C$4:$C$1003-$C84)&lt;0.005)*(ABS('Bank Import'!$A$4:$A$1003-$B84)&lt;=$J$1),0)*ROW('Bank Import'!$A$4:$A$1003)))=0,"",SUMPRODUCT(MAX(IFERROR((ABS('Bank Import'!$C$4:$C$1003-$C84)&lt;0.005)*(ABS('Bank Import'!$A$4:$A$1003-$B84)&lt;=$J$1),0)*ROW('Bank Import'!$A$4:$A$1003)))))</f>
        <v/>
      </c>
      <c r="E84" s="7">
        <f>IF(OR($A84="",$D84=""),"",INDEX('Bank Import'!$A$4:$A$1003,$D84-3))</f>
        <v/>
      </c>
      <c r="F84" s="8">
        <f>IF(OR($A84="",$D84=""),"",INDEX('Bank Import'!$C$4:$C$1003,$D84-3))</f>
        <v/>
      </c>
      <c r="G84">
        <f>IF($A84="","",IF($D84="","UNMATCHED","Matched"))</f>
        <v/>
      </c>
    </row>
    <row r="85">
      <c r="A85">
        <f>IF(Payouts!A87="","",Payouts!A87)</f>
        <v/>
      </c>
      <c r="B85" s="7">
        <f>IF($A85="","",DATE(LEFT(Payouts!B87,4),MID(Payouts!B87,6,2),MID(Payouts!B87,9,2)))</f>
        <v/>
      </c>
      <c r="C85" s="8">
        <f>IF($A85="","",Payouts!C87)</f>
        <v/>
      </c>
      <c r="D85">
        <f>IF($A85="","",IF(SUMPRODUCT(MAX(IFERROR((ABS('Bank Import'!$C$4:$C$1003-$C85)&lt;0.005)*(ABS('Bank Import'!$A$4:$A$1003-$B85)&lt;=$J$1),0)*ROW('Bank Import'!$A$4:$A$1003)))=0,"",SUMPRODUCT(MAX(IFERROR((ABS('Bank Import'!$C$4:$C$1003-$C85)&lt;0.005)*(ABS('Bank Import'!$A$4:$A$1003-$B85)&lt;=$J$1),0)*ROW('Bank Import'!$A$4:$A$1003)))))</f>
        <v/>
      </c>
      <c r="E85" s="7">
        <f>IF(OR($A85="",$D85=""),"",INDEX('Bank Import'!$A$4:$A$1003,$D85-3))</f>
        <v/>
      </c>
      <c r="F85" s="8">
        <f>IF(OR($A85="",$D85=""),"",INDEX('Bank Import'!$C$4:$C$1003,$D85-3))</f>
        <v/>
      </c>
      <c r="G85">
        <f>IF($A85="","",IF($D85="","UNMATCHED","Matched"))</f>
        <v/>
      </c>
    </row>
    <row r="86">
      <c r="A86">
        <f>IF(Payouts!A88="","",Payouts!A88)</f>
        <v/>
      </c>
      <c r="B86" s="7">
        <f>IF($A86="","",DATE(LEFT(Payouts!B88,4),MID(Payouts!B88,6,2),MID(Payouts!B88,9,2)))</f>
        <v/>
      </c>
      <c r="C86" s="8">
        <f>IF($A86="","",Payouts!C88)</f>
        <v/>
      </c>
      <c r="D86">
        <f>IF($A86="","",IF(SUMPRODUCT(MAX(IFERROR((ABS('Bank Import'!$C$4:$C$1003-$C86)&lt;0.005)*(ABS('Bank Import'!$A$4:$A$1003-$B86)&lt;=$J$1),0)*ROW('Bank Import'!$A$4:$A$1003)))=0,"",SUMPRODUCT(MAX(IFERROR((ABS('Bank Import'!$C$4:$C$1003-$C86)&lt;0.005)*(ABS('Bank Import'!$A$4:$A$1003-$B86)&lt;=$J$1),0)*ROW('Bank Import'!$A$4:$A$1003)))))</f>
        <v/>
      </c>
      <c r="E86" s="7">
        <f>IF(OR($A86="",$D86=""),"",INDEX('Bank Import'!$A$4:$A$1003,$D86-3))</f>
        <v/>
      </c>
      <c r="F86" s="8">
        <f>IF(OR($A86="",$D86=""),"",INDEX('Bank Import'!$C$4:$C$1003,$D86-3))</f>
        <v/>
      </c>
      <c r="G86">
        <f>IF($A86="","",IF($D86="","UNMATCHED","Matched"))</f>
        <v/>
      </c>
    </row>
    <row r="87">
      <c r="A87">
        <f>IF(Payouts!A89="","",Payouts!A89)</f>
        <v/>
      </c>
      <c r="B87" s="7">
        <f>IF($A87="","",DATE(LEFT(Payouts!B89,4),MID(Payouts!B89,6,2),MID(Payouts!B89,9,2)))</f>
        <v/>
      </c>
      <c r="C87" s="8">
        <f>IF($A87="","",Payouts!C89)</f>
        <v/>
      </c>
      <c r="D87">
        <f>IF($A87="","",IF(SUMPRODUCT(MAX(IFERROR((ABS('Bank Import'!$C$4:$C$1003-$C87)&lt;0.005)*(ABS('Bank Import'!$A$4:$A$1003-$B87)&lt;=$J$1),0)*ROW('Bank Import'!$A$4:$A$1003)))=0,"",SUMPRODUCT(MAX(IFERROR((ABS('Bank Import'!$C$4:$C$1003-$C87)&lt;0.005)*(ABS('Bank Import'!$A$4:$A$1003-$B87)&lt;=$J$1),0)*ROW('Bank Import'!$A$4:$A$1003)))))</f>
        <v/>
      </c>
      <c r="E87" s="7">
        <f>IF(OR($A87="",$D87=""),"",INDEX('Bank Import'!$A$4:$A$1003,$D87-3))</f>
        <v/>
      </c>
      <c r="F87" s="8">
        <f>IF(OR($A87="",$D87=""),"",INDEX('Bank Import'!$C$4:$C$1003,$D87-3))</f>
        <v/>
      </c>
      <c r="G87">
        <f>IF($A87="","",IF($D87="","UNMATCHED","Matched"))</f>
        <v/>
      </c>
    </row>
    <row r="88">
      <c r="A88">
        <f>IF(Payouts!A90="","",Payouts!A90)</f>
        <v/>
      </c>
      <c r="B88" s="7">
        <f>IF($A88="","",DATE(LEFT(Payouts!B90,4),MID(Payouts!B90,6,2),MID(Payouts!B90,9,2)))</f>
        <v/>
      </c>
      <c r="C88" s="8">
        <f>IF($A88="","",Payouts!C90)</f>
        <v/>
      </c>
      <c r="D88">
        <f>IF($A88="","",IF(SUMPRODUCT(MAX(IFERROR((ABS('Bank Import'!$C$4:$C$1003-$C88)&lt;0.005)*(ABS('Bank Import'!$A$4:$A$1003-$B88)&lt;=$J$1),0)*ROW('Bank Import'!$A$4:$A$1003)))=0,"",SUMPRODUCT(MAX(IFERROR((ABS('Bank Import'!$C$4:$C$1003-$C88)&lt;0.005)*(ABS('Bank Import'!$A$4:$A$1003-$B88)&lt;=$J$1),0)*ROW('Bank Import'!$A$4:$A$1003)))))</f>
        <v/>
      </c>
      <c r="E88" s="7">
        <f>IF(OR($A88="",$D88=""),"",INDEX('Bank Import'!$A$4:$A$1003,$D88-3))</f>
        <v/>
      </c>
      <c r="F88" s="8">
        <f>IF(OR($A88="",$D88=""),"",INDEX('Bank Import'!$C$4:$C$1003,$D88-3))</f>
        <v/>
      </c>
      <c r="G88">
        <f>IF($A88="","",IF($D88="","UNMATCHED","Matched"))</f>
        <v/>
      </c>
    </row>
    <row r="89">
      <c r="A89">
        <f>IF(Payouts!A91="","",Payouts!A91)</f>
        <v/>
      </c>
      <c r="B89" s="7">
        <f>IF($A89="","",DATE(LEFT(Payouts!B91,4),MID(Payouts!B91,6,2),MID(Payouts!B91,9,2)))</f>
        <v/>
      </c>
      <c r="C89" s="8">
        <f>IF($A89="","",Payouts!C91)</f>
        <v/>
      </c>
      <c r="D89">
        <f>IF($A89="","",IF(SUMPRODUCT(MAX(IFERROR((ABS('Bank Import'!$C$4:$C$1003-$C89)&lt;0.005)*(ABS('Bank Import'!$A$4:$A$1003-$B89)&lt;=$J$1),0)*ROW('Bank Import'!$A$4:$A$1003)))=0,"",SUMPRODUCT(MAX(IFERROR((ABS('Bank Import'!$C$4:$C$1003-$C89)&lt;0.005)*(ABS('Bank Import'!$A$4:$A$1003-$B89)&lt;=$J$1),0)*ROW('Bank Import'!$A$4:$A$1003)))))</f>
        <v/>
      </c>
      <c r="E89" s="7">
        <f>IF(OR($A89="",$D89=""),"",INDEX('Bank Import'!$A$4:$A$1003,$D89-3))</f>
        <v/>
      </c>
      <c r="F89" s="8">
        <f>IF(OR($A89="",$D89=""),"",INDEX('Bank Import'!$C$4:$C$1003,$D89-3))</f>
        <v/>
      </c>
      <c r="G89">
        <f>IF($A89="","",IF($D89="","UNMATCHED","Matched"))</f>
        <v/>
      </c>
    </row>
    <row r="90">
      <c r="A90">
        <f>IF(Payouts!A92="","",Payouts!A92)</f>
        <v/>
      </c>
      <c r="B90" s="7">
        <f>IF($A90="","",DATE(LEFT(Payouts!B92,4),MID(Payouts!B92,6,2),MID(Payouts!B92,9,2)))</f>
        <v/>
      </c>
      <c r="C90" s="8">
        <f>IF($A90="","",Payouts!C92)</f>
        <v/>
      </c>
      <c r="D90">
        <f>IF($A90="","",IF(SUMPRODUCT(MAX(IFERROR((ABS('Bank Import'!$C$4:$C$1003-$C90)&lt;0.005)*(ABS('Bank Import'!$A$4:$A$1003-$B90)&lt;=$J$1),0)*ROW('Bank Import'!$A$4:$A$1003)))=0,"",SUMPRODUCT(MAX(IFERROR((ABS('Bank Import'!$C$4:$C$1003-$C90)&lt;0.005)*(ABS('Bank Import'!$A$4:$A$1003-$B90)&lt;=$J$1),0)*ROW('Bank Import'!$A$4:$A$1003)))))</f>
        <v/>
      </c>
      <c r="E90" s="7">
        <f>IF(OR($A90="",$D90=""),"",INDEX('Bank Import'!$A$4:$A$1003,$D90-3))</f>
        <v/>
      </c>
      <c r="F90" s="8">
        <f>IF(OR($A90="",$D90=""),"",INDEX('Bank Import'!$C$4:$C$1003,$D90-3))</f>
        <v/>
      </c>
      <c r="G90">
        <f>IF($A90="","",IF($D90="","UNMATCHED","Matched"))</f>
        <v/>
      </c>
    </row>
    <row r="91">
      <c r="A91">
        <f>IF(Payouts!A93="","",Payouts!A93)</f>
        <v/>
      </c>
      <c r="B91" s="7">
        <f>IF($A91="","",DATE(LEFT(Payouts!B93,4),MID(Payouts!B93,6,2),MID(Payouts!B93,9,2)))</f>
        <v/>
      </c>
      <c r="C91" s="8">
        <f>IF($A91="","",Payouts!C93)</f>
        <v/>
      </c>
      <c r="D91">
        <f>IF($A91="","",IF(SUMPRODUCT(MAX(IFERROR((ABS('Bank Import'!$C$4:$C$1003-$C91)&lt;0.005)*(ABS('Bank Import'!$A$4:$A$1003-$B91)&lt;=$J$1),0)*ROW('Bank Import'!$A$4:$A$1003)))=0,"",SUMPRODUCT(MAX(IFERROR((ABS('Bank Import'!$C$4:$C$1003-$C91)&lt;0.005)*(ABS('Bank Import'!$A$4:$A$1003-$B91)&lt;=$J$1),0)*ROW('Bank Import'!$A$4:$A$1003)))))</f>
        <v/>
      </c>
      <c r="E91" s="7">
        <f>IF(OR($A91="",$D91=""),"",INDEX('Bank Import'!$A$4:$A$1003,$D91-3))</f>
        <v/>
      </c>
      <c r="F91" s="8">
        <f>IF(OR($A91="",$D91=""),"",INDEX('Bank Import'!$C$4:$C$1003,$D91-3))</f>
        <v/>
      </c>
      <c r="G91">
        <f>IF($A91="","",IF($D91="","UNMATCHED","Matched"))</f>
        <v/>
      </c>
    </row>
    <row r="92">
      <c r="A92">
        <f>IF(Payouts!A94="","",Payouts!A94)</f>
        <v/>
      </c>
      <c r="B92" s="7">
        <f>IF($A92="","",DATE(LEFT(Payouts!B94,4),MID(Payouts!B94,6,2),MID(Payouts!B94,9,2)))</f>
        <v/>
      </c>
      <c r="C92" s="8">
        <f>IF($A92="","",Payouts!C94)</f>
        <v/>
      </c>
      <c r="D92">
        <f>IF($A92="","",IF(SUMPRODUCT(MAX(IFERROR((ABS('Bank Import'!$C$4:$C$1003-$C92)&lt;0.005)*(ABS('Bank Import'!$A$4:$A$1003-$B92)&lt;=$J$1),0)*ROW('Bank Import'!$A$4:$A$1003)))=0,"",SUMPRODUCT(MAX(IFERROR((ABS('Bank Import'!$C$4:$C$1003-$C92)&lt;0.005)*(ABS('Bank Import'!$A$4:$A$1003-$B92)&lt;=$J$1),0)*ROW('Bank Import'!$A$4:$A$1003)))))</f>
        <v/>
      </c>
      <c r="E92" s="7">
        <f>IF(OR($A92="",$D92=""),"",INDEX('Bank Import'!$A$4:$A$1003,$D92-3))</f>
        <v/>
      </c>
      <c r="F92" s="8">
        <f>IF(OR($A92="",$D92=""),"",INDEX('Bank Import'!$C$4:$C$1003,$D92-3))</f>
        <v/>
      </c>
      <c r="G92">
        <f>IF($A92="","",IF($D92="","UNMATCHED","Matched"))</f>
        <v/>
      </c>
    </row>
    <row r="93">
      <c r="A93">
        <f>IF(Payouts!A95="","",Payouts!A95)</f>
        <v/>
      </c>
      <c r="B93" s="7">
        <f>IF($A93="","",DATE(LEFT(Payouts!B95,4),MID(Payouts!B95,6,2),MID(Payouts!B95,9,2)))</f>
        <v/>
      </c>
      <c r="C93" s="8">
        <f>IF($A93="","",Payouts!C95)</f>
        <v/>
      </c>
      <c r="D93">
        <f>IF($A93="","",IF(SUMPRODUCT(MAX(IFERROR((ABS('Bank Import'!$C$4:$C$1003-$C93)&lt;0.005)*(ABS('Bank Import'!$A$4:$A$1003-$B93)&lt;=$J$1),0)*ROW('Bank Import'!$A$4:$A$1003)))=0,"",SUMPRODUCT(MAX(IFERROR((ABS('Bank Import'!$C$4:$C$1003-$C93)&lt;0.005)*(ABS('Bank Import'!$A$4:$A$1003-$B93)&lt;=$J$1),0)*ROW('Bank Import'!$A$4:$A$1003)))))</f>
        <v/>
      </c>
      <c r="E93" s="7">
        <f>IF(OR($A93="",$D93=""),"",INDEX('Bank Import'!$A$4:$A$1003,$D93-3))</f>
        <v/>
      </c>
      <c r="F93" s="8">
        <f>IF(OR($A93="",$D93=""),"",INDEX('Bank Import'!$C$4:$C$1003,$D93-3))</f>
        <v/>
      </c>
      <c r="G93">
        <f>IF($A93="","",IF($D93="","UNMATCHED","Matched"))</f>
        <v/>
      </c>
    </row>
    <row r="94">
      <c r="A94">
        <f>IF(Payouts!A96="","",Payouts!A96)</f>
        <v/>
      </c>
      <c r="B94" s="7">
        <f>IF($A94="","",DATE(LEFT(Payouts!B96,4),MID(Payouts!B96,6,2),MID(Payouts!B96,9,2)))</f>
        <v/>
      </c>
      <c r="C94" s="8">
        <f>IF($A94="","",Payouts!C96)</f>
        <v/>
      </c>
      <c r="D94">
        <f>IF($A94="","",IF(SUMPRODUCT(MAX(IFERROR((ABS('Bank Import'!$C$4:$C$1003-$C94)&lt;0.005)*(ABS('Bank Import'!$A$4:$A$1003-$B94)&lt;=$J$1),0)*ROW('Bank Import'!$A$4:$A$1003)))=0,"",SUMPRODUCT(MAX(IFERROR((ABS('Bank Import'!$C$4:$C$1003-$C94)&lt;0.005)*(ABS('Bank Import'!$A$4:$A$1003-$B94)&lt;=$J$1),0)*ROW('Bank Import'!$A$4:$A$1003)))))</f>
        <v/>
      </c>
      <c r="E94" s="7">
        <f>IF(OR($A94="",$D94=""),"",INDEX('Bank Import'!$A$4:$A$1003,$D94-3))</f>
        <v/>
      </c>
      <c r="F94" s="8">
        <f>IF(OR($A94="",$D94=""),"",INDEX('Bank Import'!$C$4:$C$1003,$D94-3))</f>
        <v/>
      </c>
      <c r="G94">
        <f>IF($A94="","",IF($D94="","UNMATCHED","Matched"))</f>
        <v/>
      </c>
    </row>
    <row r="95">
      <c r="A95">
        <f>IF(Payouts!A97="","",Payouts!A97)</f>
        <v/>
      </c>
      <c r="B95" s="7">
        <f>IF($A95="","",DATE(LEFT(Payouts!B97,4),MID(Payouts!B97,6,2),MID(Payouts!B97,9,2)))</f>
        <v/>
      </c>
      <c r="C95" s="8">
        <f>IF($A95="","",Payouts!C97)</f>
        <v/>
      </c>
      <c r="D95">
        <f>IF($A95="","",IF(SUMPRODUCT(MAX(IFERROR((ABS('Bank Import'!$C$4:$C$1003-$C95)&lt;0.005)*(ABS('Bank Import'!$A$4:$A$1003-$B95)&lt;=$J$1),0)*ROW('Bank Import'!$A$4:$A$1003)))=0,"",SUMPRODUCT(MAX(IFERROR((ABS('Bank Import'!$C$4:$C$1003-$C95)&lt;0.005)*(ABS('Bank Import'!$A$4:$A$1003-$B95)&lt;=$J$1),0)*ROW('Bank Import'!$A$4:$A$1003)))))</f>
        <v/>
      </c>
      <c r="E95" s="7">
        <f>IF(OR($A95="",$D95=""),"",INDEX('Bank Import'!$A$4:$A$1003,$D95-3))</f>
        <v/>
      </c>
      <c r="F95" s="8">
        <f>IF(OR($A95="",$D95=""),"",INDEX('Bank Import'!$C$4:$C$1003,$D95-3))</f>
        <v/>
      </c>
      <c r="G95">
        <f>IF($A95="","",IF($D95="","UNMATCHED","Matched"))</f>
        <v/>
      </c>
    </row>
    <row r="96">
      <c r="A96">
        <f>IF(Payouts!A98="","",Payouts!A98)</f>
        <v/>
      </c>
      <c r="B96" s="7">
        <f>IF($A96="","",DATE(LEFT(Payouts!B98,4),MID(Payouts!B98,6,2),MID(Payouts!B98,9,2)))</f>
        <v/>
      </c>
      <c r="C96" s="8">
        <f>IF($A96="","",Payouts!C98)</f>
        <v/>
      </c>
      <c r="D96">
        <f>IF($A96="","",IF(SUMPRODUCT(MAX(IFERROR((ABS('Bank Import'!$C$4:$C$1003-$C96)&lt;0.005)*(ABS('Bank Import'!$A$4:$A$1003-$B96)&lt;=$J$1),0)*ROW('Bank Import'!$A$4:$A$1003)))=0,"",SUMPRODUCT(MAX(IFERROR((ABS('Bank Import'!$C$4:$C$1003-$C96)&lt;0.005)*(ABS('Bank Import'!$A$4:$A$1003-$B96)&lt;=$J$1),0)*ROW('Bank Import'!$A$4:$A$1003)))))</f>
        <v/>
      </c>
      <c r="E96" s="7">
        <f>IF(OR($A96="",$D96=""),"",INDEX('Bank Import'!$A$4:$A$1003,$D96-3))</f>
        <v/>
      </c>
      <c r="F96" s="8">
        <f>IF(OR($A96="",$D96=""),"",INDEX('Bank Import'!$C$4:$C$1003,$D96-3))</f>
        <v/>
      </c>
      <c r="G96">
        <f>IF($A96="","",IF($D96="","UNMATCHED","Matched"))</f>
        <v/>
      </c>
    </row>
    <row r="97">
      <c r="A97">
        <f>IF(Payouts!A99="","",Payouts!A99)</f>
        <v/>
      </c>
      <c r="B97" s="7">
        <f>IF($A97="","",DATE(LEFT(Payouts!B99,4),MID(Payouts!B99,6,2),MID(Payouts!B99,9,2)))</f>
        <v/>
      </c>
      <c r="C97" s="8">
        <f>IF($A97="","",Payouts!C99)</f>
        <v/>
      </c>
      <c r="D97">
        <f>IF($A97="","",IF(SUMPRODUCT(MAX(IFERROR((ABS('Bank Import'!$C$4:$C$1003-$C97)&lt;0.005)*(ABS('Bank Import'!$A$4:$A$1003-$B97)&lt;=$J$1),0)*ROW('Bank Import'!$A$4:$A$1003)))=0,"",SUMPRODUCT(MAX(IFERROR((ABS('Bank Import'!$C$4:$C$1003-$C97)&lt;0.005)*(ABS('Bank Import'!$A$4:$A$1003-$B97)&lt;=$J$1),0)*ROW('Bank Import'!$A$4:$A$1003)))))</f>
        <v/>
      </c>
      <c r="E97" s="7">
        <f>IF(OR($A97="",$D97=""),"",INDEX('Bank Import'!$A$4:$A$1003,$D97-3))</f>
        <v/>
      </c>
      <c r="F97" s="8">
        <f>IF(OR($A97="",$D97=""),"",INDEX('Bank Import'!$C$4:$C$1003,$D97-3))</f>
        <v/>
      </c>
      <c r="G97">
        <f>IF($A97="","",IF($D97="","UNMATCHED","Matched"))</f>
        <v/>
      </c>
    </row>
    <row r="98">
      <c r="A98">
        <f>IF(Payouts!A100="","",Payouts!A100)</f>
        <v/>
      </c>
      <c r="B98" s="7">
        <f>IF($A98="","",DATE(LEFT(Payouts!B100,4),MID(Payouts!B100,6,2),MID(Payouts!B100,9,2)))</f>
        <v/>
      </c>
      <c r="C98" s="8">
        <f>IF($A98="","",Payouts!C100)</f>
        <v/>
      </c>
      <c r="D98">
        <f>IF($A98="","",IF(SUMPRODUCT(MAX(IFERROR((ABS('Bank Import'!$C$4:$C$1003-$C98)&lt;0.005)*(ABS('Bank Import'!$A$4:$A$1003-$B98)&lt;=$J$1),0)*ROW('Bank Import'!$A$4:$A$1003)))=0,"",SUMPRODUCT(MAX(IFERROR((ABS('Bank Import'!$C$4:$C$1003-$C98)&lt;0.005)*(ABS('Bank Import'!$A$4:$A$1003-$B98)&lt;=$J$1),0)*ROW('Bank Import'!$A$4:$A$1003)))))</f>
        <v/>
      </c>
      <c r="E98" s="7">
        <f>IF(OR($A98="",$D98=""),"",INDEX('Bank Import'!$A$4:$A$1003,$D98-3))</f>
        <v/>
      </c>
      <c r="F98" s="8">
        <f>IF(OR($A98="",$D98=""),"",INDEX('Bank Import'!$C$4:$C$1003,$D98-3))</f>
        <v/>
      </c>
      <c r="G98">
        <f>IF($A98="","",IF($D98="","UNMATCHED","Matched"))</f>
        <v/>
      </c>
    </row>
    <row r="99">
      <c r="A99">
        <f>IF(Payouts!A101="","",Payouts!A101)</f>
        <v/>
      </c>
      <c r="B99" s="7">
        <f>IF($A99="","",DATE(LEFT(Payouts!B101,4),MID(Payouts!B101,6,2),MID(Payouts!B101,9,2)))</f>
        <v/>
      </c>
      <c r="C99" s="8">
        <f>IF($A99="","",Payouts!C101)</f>
        <v/>
      </c>
      <c r="D99">
        <f>IF($A99="","",IF(SUMPRODUCT(MAX(IFERROR((ABS('Bank Import'!$C$4:$C$1003-$C99)&lt;0.005)*(ABS('Bank Import'!$A$4:$A$1003-$B99)&lt;=$J$1),0)*ROW('Bank Import'!$A$4:$A$1003)))=0,"",SUMPRODUCT(MAX(IFERROR((ABS('Bank Import'!$C$4:$C$1003-$C99)&lt;0.005)*(ABS('Bank Import'!$A$4:$A$1003-$B99)&lt;=$J$1),0)*ROW('Bank Import'!$A$4:$A$1003)))))</f>
        <v/>
      </c>
      <c r="E99" s="7">
        <f>IF(OR($A99="",$D99=""),"",INDEX('Bank Import'!$A$4:$A$1003,$D99-3))</f>
        <v/>
      </c>
      <c r="F99" s="8">
        <f>IF(OR($A99="",$D99=""),"",INDEX('Bank Import'!$C$4:$C$1003,$D99-3))</f>
        <v/>
      </c>
      <c r="G99">
        <f>IF($A99="","",IF($D99="","UNMATCHED","Matched"))</f>
        <v/>
      </c>
    </row>
    <row r="100">
      <c r="A100">
        <f>IF(Payouts!A102="","",Payouts!A102)</f>
        <v/>
      </c>
      <c r="B100" s="7">
        <f>IF($A100="","",DATE(LEFT(Payouts!B102,4),MID(Payouts!B102,6,2),MID(Payouts!B102,9,2)))</f>
        <v/>
      </c>
      <c r="C100" s="8">
        <f>IF($A100="","",Payouts!C102)</f>
        <v/>
      </c>
      <c r="D100">
        <f>IF($A100="","",IF(SUMPRODUCT(MAX(IFERROR((ABS('Bank Import'!$C$4:$C$1003-$C100)&lt;0.005)*(ABS('Bank Import'!$A$4:$A$1003-$B100)&lt;=$J$1),0)*ROW('Bank Import'!$A$4:$A$1003)))=0,"",SUMPRODUCT(MAX(IFERROR((ABS('Bank Import'!$C$4:$C$1003-$C100)&lt;0.005)*(ABS('Bank Import'!$A$4:$A$1003-$B100)&lt;=$J$1),0)*ROW('Bank Import'!$A$4:$A$1003)))))</f>
        <v/>
      </c>
      <c r="E100" s="7">
        <f>IF(OR($A100="",$D100=""),"",INDEX('Bank Import'!$A$4:$A$1003,$D100-3))</f>
        <v/>
      </c>
      <c r="F100" s="8">
        <f>IF(OR($A100="",$D100=""),"",INDEX('Bank Import'!$C$4:$C$1003,$D100-3))</f>
        <v/>
      </c>
      <c r="G100">
        <f>IF($A100="","",IF($D100="","UNMATCHED","Matched"))</f>
        <v/>
      </c>
    </row>
    <row r="101">
      <c r="A101">
        <f>IF(Payouts!A103="","",Payouts!A103)</f>
        <v/>
      </c>
      <c r="B101" s="7">
        <f>IF($A101="","",DATE(LEFT(Payouts!B103,4),MID(Payouts!B103,6,2),MID(Payouts!B103,9,2)))</f>
        <v/>
      </c>
      <c r="C101" s="8">
        <f>IF($A101="","",Payouts!C103)</f>
        <v/>
      </c>
      <c r="D101">
        <f>IF($A101="","",IF(SUMPRODUCT(MAX(IFERROR((ABS('Bank Import'!$C$4:$C$1003-$C101)&lt;0.005)*(ABS('Bank Import'!$A$4:$A$1003-$B101)&lt;=$J$1),0)*ROW('Bank Import'!$A$4:$A$1003)))=0,"",SUMPRODUCT(MAX(IFERROR((ABS('Bank Import'!$C$4:$C$1003-$C101)&lt;0.005)*(ABS('Bank Import'!$A$4:$A$1003-$B101)&lt;=$J$1),0)*ROW('Bank Import'!$A$4:$A$1003)))))</f>
        <v/>
      </c>
      <c r="E101" s="7">
        <f>IF(OR($A101="",$D101=""),"",INDEX('Bank Import'!$A$4:$A$1003,$D101-3))</f>
        <v/>
      </c>
      <c r="F101" s="8">
        <f>IF(OR($A101="",$D101=""),"",INDEX('Bank Import'!$C$4:$C$1003,$D101-3))</f>
        <v/>
      </c>
      <c r="G101">
        <f>IF($A101="","",IF($D101="","UNMATCHED","Matched"))</f>
        <v/>
      </c>
    </row>
    <row r="102">
      <c r="A102">
        <f>IF(Payouts!A104="","",Payouts!A104)</f>
        <v/>
      </c>
      <c r="B102" s="7">
        <f>IF($A102="","",DATE(LEFT(Payouts!B104,4),MID(Payouts!B104,6,2),MID(Payouts!B104,9,2)))</f>
        <v/>
      </c>
      <c r="C102" s="8">
        <f>IF($A102="","",Payouts!C104)</f>
        <v/>
      </c>
      <c r="D102">
        <f>IF($A102="","",IF(SUMPRODUCT(MAX(IFERROR((ABS('Bank Import'!$C$4:$C$1003-$C102)&lt;0.005)*(ABS('Bank Import'!$A$4:$A$1003-$B102)&lt;=$J$1),0)*ROW('Bank Import'!$A$4:$A$1003)))=0,"",SUMPRODUCT(MAX(IFERROR((ABS('Bank Import'!$C$4:$C$1003-$C102)&lt;0.005)*(ABS('Bank Import'!$A$4:$A$1003-$B102)&lt;=$J$1),0)*ROW('Bank Import'!$A$4:$A$1003)))))</f>
        <v/>
      </c>
      <c r="E102" s="7">
        <f>IF(OR($A102="",$D102=""),"",INDEX('Bank Import'!$A$4:$A$1003,$D102-3))</f>
        <v/>
      </c>
      <c r="F102" s="8">
        <f>IF(OR($A102="",$D102=""),"",INDEX('Bank Import'!$C$4:$C$1003,$D102-3))</f>
        <v/>
      </c>
      <c r="G102">
        <f>IF($A102="","",IF($D102="","UNMATCHED","Matched"))</f>
        <v/>
      </c>
    </row>
    <row r="103">
      <c r="A103">
        <f>IF(Payouts!A105="","",Payouts!A105)</f>
        <v/>
      </c>
      <c r="B103" s="7">
        <f>IF($A103="","",DATE(LEFT(Payouts!B105,4),MID(Payouts!B105,6,2),MID(Payouts!B105,9,2)))</f>
        <v/>
      </c>
      <c r="C103" s="8">
        <f>IF($A103="","",Payouts!C105)</f>
        <v/>
      </c>
      <c r="D103">
        <f>IF($A103="","",IF(SUMPRODUCT(MAX(IFERROR((ABS('Bank Import'!$C$4:$C$1003-$C103)&lt;0.005)*(ABS('Bank Import'!$A$4:$A$1003-$B103)&lt;=$J$1),0)*ROW('Bank Import'!$A$4:$A$1003)))=0,"",SUMPRODUCT(MAX(IFERROR((ABS('Bank Import'!$C$4:$C$1003-$C103)&lt;0.005)*(ABS('Bank Import'!$A$4:$A$1003-$B103)&lt;=$J$1),0)*ROW('Bank Import'!$A$4:$A$1003)))))</f>
        <v/>
      </c>
      <c r="E103" s="7">
        <f>IF(OR($A103="",$D103=""),"",INDEX('Bank Import'!$A$4:$A$1003,$D103-3))</f>
        <v/>
      </c>
      <c r="F103" s="8">
        <f>IF(OR($A103="",$D103=""),"",INDEX('Bank Import'!$C$4:$C$1003,$D103-3))</f>
        <v/>
      </c>
      <c r="G103">
        <f>IF($A103="","",IF($D103="","UNMATCHED","Matched"))</f>
        <v/>
      </c>
    </row>
    <row r="104">
      <c r="A104">
        <f>IF(Payouts!A106="","",Payouts!A106)</f>
        <v/>
      </c>
      <c r="B104" s="7">
        <f>IF($A104="","",DATE(LEFT(Payouts!B106,4),MID(Payouts!B106,6,2),MID(Payouts!B106,9,2)))</f>
        <v/>
      </c>
      <c r="C104" s="8">
        <f>IF($A104="","",Payouts!C106)</f>
        <v/>
      </c>
      <c r="D104">
        <f>IF($A104="","",IF(SUMPRODUCT(MAX(IFERROR((ABS('Bank Import'!$C$4:$C$1003-$C104)&lt;0.005)*(ABS('Bank Import'!$A$4:$A$1003-$B104)&lt;=$J$1),0)*ROW('Bank Import'!$A$4:$A$1003)))=0,"",SUMPRODUCT(MAX(IFERROR((ABS('Bank Import'!$C$4:$C$1003-$C104)&lt;0.005)*(ABS('Bank Import'!$A$4:$A$1003-$B104)&lt;=$J$1),0)*ROW('Bank Import'!$A$4:$A$1003)))))</f>
        <v/>
      </c>
      <c r="E104" s="7">
        <f>IF(OR($A104="",$D104=""),"",INDEX('Bank Import'!$A$4:$A$1003,$D104-3))</f>
        <v/>
      </c>
      <c r="F104" s="8">
        <f>IF(OR($A104="",$D104=""),"",INDEX('Bank Import'!$C$4:$C$1003,$D104-3))</f>
        <v/>
      </c>
      <c r="G104">
        <f>IF($A104="","",IF($D104="","UNMATCHED","Matched"))</f>
        <v/>
      </c>
    </row>
    <row r="105">
      <c r="A105">
        <f>IF(Payouts!A107="","",Payouts!A107)</f>
        <v/>
      </c>
      <c r="B105" s="7">
        <f>IF($A105="","",DATE(LEFT(Payouts!B107,4),MID(Payouts!B107,6,2),MID(Payouts!B107,9,2)))</f>
        <v/>
      </c>
      <c r="C105" s="8">
        <f>IF($A105="","",Payouts!C107)</f>
        <v/>
      </c>
      <c r="D105">
        <f>IF($A105="","",IF(SUMPRODUCT(MAX(IFERROR((ABS('Bank Import'!$C$4:$C$1003-$C105)&lt;0.005)*(ABS('Bank Import'!$A$4:$A$1003-$B105)&lt;=$J$1),0)*ROW('Bank Import'!$A$4:$A$1003)))=0,"",SUMPRODUCT(MAX(IFERROR((ABS('Bank Import'!$C$4:$C$1003-$C105)&lt;0.005)*(ABS('Bank Import'!$A$4:$A$1003-$B105)&lt;=$J$1),0)*ROW('Bank Import'!$A$4:$A$1003)))))</f>
        <v/>
      </c>
      <c r="E105" s="7">
        <f>IF(OR($A105="",$D105=""),"",INDEX('Bank Import'!$A$4:$A$1003,$D105-3))</f>
        <v/>
      </c>
      <c r="F105" s="8">
        <f>IF(OR($A105="",$D105=""),"",INDEX('Bank Import'!$C$4:$C$1003,$D105-3))</f>
        <v/>
      </c>
      <c r="G105">
        <f>IF($A105="","",IF($D105="","UNMATCHED","Matched"))</f>
        <v/>
      </c>
    </row>
    <row r="106">
      <c r="A106">
        <f>IF(Payouts!A108="","",Payouts!A108)</f>
        <v/>
      </c>
      <c r="B106" s="7">
        <f>IF($A106="","",DATE(LEFT(Payouts!B108,4),MID(Payouts!B108,6,2),MID(Payouts!B108,9,2)))</f>
        <v/>
      </c>
      <c r="C106" s="8">
        <f>IF($A106="","",Payouts!C108)</f>
        <v/>
      </c>
      <c r="D106">
        <f>IF($A106="","",IF(SUMPRODUCT(MAX(IFERROR((ABS('Bank Import'!$C$4:$C$1003-$C106)&lt;0.005)*(ABS('Bank Import'!$A$4:$A$1003-$B106)&lt;=$J$1),0)*ROW('Bank Import'!$A$4:$A$1003)))=0,"",SUMPRODUCT(MAX(IFERROR((ABS('Bank Import'!$C$4:$C$1003-$C106)&lt;0.005)*(ABS('Bank Import'!$A$4:$A$1003-$B106)&lt;=$J$1),0)*ROW('Bank Import'!$A$4:$A$1003)))))</f>
        <v/>
      </c>
      <c r="E106" s="7">
        <f>IF(OR($A106="",$D106=""),"",INDEX('Bank Import'!$A$4:$A$1003,$D106-3))</f>
        <v/>
      </c>
      <c r="F106" s="8">
        <f>IF(OR($A106="",$D106=""),"",INDEX('Bank Import'!$C$4:$C$1003,$D106-3))</f>
        <v/>
      </c>
      <c r="G106">
        <f>IF($A106="","",IF($D106="","UNMATCHED","Matched"))</f>
        <v/>
      </c>
    </row>
    <row r="107">
      <c r="A107">
        <f>IF(Payouts!A109="","",Payouts!A109)</f>
        <v/>
      </c>
      <c r="B107" s="7">
        <f>IF($A107="","",DATE(LEFT(Payouts!B109,4),MID(Payouts!B109,6,2),MID(Payouts!B109,9,2)))</f>
        <v/>
      </c>
      <c r="C107" s="8">
        <f>IF($A107="","",Payouts!C109)</f>
        <v/>
      </c>
      <c r="D107">
        <f>IF($A107="","",IF(SUMPRODUCT(MAX(IFERROR((ABS('Bank Import'!$C$4:$C$1003-$C107)&lt;0.005)*(ABS('Bank Import'!$A$4:$A$1003-$B107)&lt;=$J$1),0)*ROW('Bank Import'!$A$4:$A$1003)))=0,"",SUMPRODUCT(MAX(IFERROR((ABS('Bank Import'!$C$4:$C$1003-$C107)&lt;0.005)*(ABS('Bank Import'!$A$4:$A$1003-$B107)&lt;=$J$1),0)*ROW('Bank Import'!$A$4:$A$1003)))))</f>
        <v/>
      </c>
      <c r="E107" s="7">
        <f>IF(OR($A107="",$D107=""),"",INDEX('Bank Import'!$A$4:$A$1003,$D107-3))</f>
        <v/>
      </c>
      <c r="F107" s="8">
        <f>IF(OR($A107="",$D107=""),"",INDEX('Bank Import'!$C$4:$C$1003,$D107-3))</f>
        <v/>
      </c>
      <c r="G107">
        <f>IF($A107="","",IF($D107="","UNMATCHED","Matched"))</f>
        <v/>
      </c>
    </row>
    <row r="108">
      <c r="A108">
        <f>IF(Payouts!A110="","",Payouts!A110)</f>
        <v/>
      </c>
      <c r="B108" s="7">
        <f>IF($A108="","",DATE(LEFT(Payouts!B110,4),MID(Payouts!B110,6,2),MID(Payouts!B110,9,2)))</f>
        <v/>
      </c>
      <c r="C108" s="8">
        <f>IF($A108="","",Payouts!C110)</f>
        <v/>
      </c>
      <c r="D108">
        <f>IF($A108="","",IF(SUMPRODUCT(MAX(IFERROR((ABS('Bank Import'!$C$4:$C$1003-$C108)&lt;0.005)*(ABS('Bank Import'!$A$4:$A$1003-$B108)&lt;=$J$1),0)*ROW('Bank Import'!$A$4:$A$1003)))=0,"",SUMPRODUCT(MAX(IFERROR((ABS('Bank Import'!$C$4:$C$1003-$C108)&lt;0.005)*(ABS('Bank Import'!$A$4:$A$1003-$B108)&lt;=$J$1),0)*ROW('Bank Import'!$A$4:$A$1003)))))</f>
        <v/>
      </c>
      <c r="E108" s="7">
        <f>IF(OR($A108="",$D108=""),"",INDEX('Bank Import'!$A$4:$A$1003,$D108-3))</f>
        <v/>
      </c>
      <c r="F108" s="8">
        <f>IF(OR($A108="",$D108=""),"",INDEX('Bank Import'!$C$4:$C$1003,$D108-3))</f>
        <v/>
      </c>
      <c r="G108">
        <f>IF($A108="","",IF($D108="","UNMATCHED","Matched"))</f>
        <v/>
      </c>
    </row>
    <row r="109">
      <c r="A109">
        <f>IF(Payouts!A111="","",Payouts!A111)</f>
        <v/>
      </c>
      <c r="B109" s="7">
        <f>IF($A109="","",DATE(LEFT(Payouts!B111,4),MID(Payouts!B111,6,2),MID(Payouts!B111,9,2)))</f>
        <v/>
      </c>
      <c r="C109" s="8">
        <f>IF($A109="","",Payouts!C111)</f>
        <v/>
      </c>
      <c r="D109">
        <f>IF($A109="","",IF(SUMPRODUCT(MAX(IFERROR((ABS('Bank Import'!$C$4:$C$1003-$C109)&lt;0.005)*(ABS('Bank Import'!$A$4:$A$1003-$B109)&lt;=$J$1),0)*ROW('Bank Import'!$A$4:$A$1003)))=0,"",SUMPRODUCT(MAX(IFERROR((ABS('Bank Import'!$C$4:$C$1003-$C109)&lt;0.005)*(ABS('Bank Import'!$A$4:$A$1003-$B109)&lt;=$J$1),0)*ROW('Bank Import'!$A$4:$A$1003)))))</f>
        <v/>
      </c>
      <c r="E109" s="7">
        <f>IF(OR($A109="",$D109=""),"",INDEX('Bank Import'!$A$4:$A$1003,$D109-3))</f>
        <v/>
      </c>
      <c r="F109" s="8">
        <f>IF(OR($A109="",$D109=""),"",INDEX('Bank Import'!$C$4:$C$1003,$D109-3))</f>
        <v/>
      </c>
      <c r="G109">
        <f>IF($A109="","",IF($D109="","UNMATCHED","Matched"))</f>
        <v/>
      </c>
    </row>
    <row r="110">
      <c r="A110">
        <f>IF(Payouts!A112="","",Payouts!A112)</f>
        <v/>
      </c>
      <c r="B110" s="7">
        <f>IF($A110="","",DATE(LEFT(Payouts!B112,4),MID(Payouts!B112,6,2),MID(Payouts!B112,9,2)))</f>
        <v/>
      </c>
      <c r="C110" s="8">
        <f>IF($A110="","",Payouts!C112)</f>
        <v/>
      </c>
      <c r="D110">
        <f>IF($A110="","",IF(SUMPRODUCT(MAX(IFERROR((ABS('Bank Import'!$C$4:$C$1003-$C110)&lt;0.005)*(ABS('Bank Import'!$A$4:$A$1003-$B110)&lt;=$J$1),0)*ROW('Bank Import'!$A$4:$A$1003)))=0,"",SUMPRODUCT(MAX(IFERROR((ABS('Bank Import'!$C$4:$C$1003-$C110)&lt;0.005)*(ABS('Bank Import'!$A$4:$A$1003-$B110)&lt;=$J$1),0)*ROW('Bank Import'!$A$4:$A$1003)))))</f>
        <v/>
      </c>
      <c r="E110" s="7">
        <f>IF(OR($A110="",$D110=""),"",INDEX('Bank Import'!$A$4:$A$1003,$D110-3))</f>
        <v/>
      </c>
      <c r="F110" s="8">
        <f>IF(OR($A110="",$D110=""),"",INDEX('Bank Import'!$C$4:$C$1003,$D110-3))</f>
        <v/>
      </c>
      <c r="G110">
        <f>IF($A110="","",IF($D110="","UNMATCHED","Matched"))</f>
        <v/>
      </c>
    </row>
    <row r="111">
      <c r="A111">
        <f>IF(Payouts!A113="","",Payouts!A113)</f>
        <v/>
      </c>
      <c r="B111" s="7">
        <f>IF($A111="","",DATE(LEFT(Payouts!B113,4),MID(Payouts!B113,6,2),MID(Payouts!B113,9,2)))</f>
        <v/>
      </c>
      <c r="C111" s="8">
        <f>IF($A111="","",Payouts!C113)</f>
        <v/>
      </c>
      <c r="D111">
        <f>IF($A111="","",IF(SUMPRODUCT(MAX(IFERROR((ABS('Bank Import'!$C$4:$C$1003-$C111)&lt;0.005)*(ABS('Bank Import'!$A$4:$A$1003-$B111)&lt;=$J$1),0)*ROW('Bank Import'!$A$4:$A$1003)))=0,"",SUMPRODUCT(MAX(IFERROR((ABS('Bank Import'!$C$4:$C$1003-$C111)&lt;0.005)*(ABS('Bank Import'!$A$4:$A$1003-$B111)&lt;=$J$1),0)*ROW('Bank Import'!$A$4:$A$1003)))))</f>
        <v/>
      </c>
      <c r="E111" s="7">
        <f>IF(OR($A111="",$D111=""),"",INDEX('Bank Import'!$A$4:$A$1003,$D111-3))</f>
        <v/>
      </c>
      <c r="F111" s="8">
        <f>IF(OR($A111="",$D111=""),"",INDEX('Bank Import'!$C$4:$C$1003,$D111-3))</f>
        <v/>
      </c>
      <c r="G111">
        <f>IF($A111="","",IF($D111="","UNMATCHED","Matched"))</f>
        <v/>
      </c>
    </row>
    <row r="112">
      <c r="A112">
        <f>IF(Payouts!A114="","",Payouts!A114)</f>
        <v/>
      </c>
      <c r="B112" s="7">
        <f>IF($A112="","",DATE(LEFT(Payouts!B114,4),MID(Payouts!B114,6,2),MID(Payouts!B114,9,2)))</f>
        <v/>
      </c>
      <c r="C112" s="8">
        <f>IF($A112="","",Payouts!C114)</f>
        <v/>
      </c>
      <c r="D112">
        <f>IF($A112="","",IF(SUMPRODUCT(MAX(IFERROR((ABS('Bank Import'!$C$4:$C$1003-$C112)&lt;0.005)*(ABS('Bank Import'!$A$4:$A$1003-$B112)&lt;=$J$1),0)*ROW('Bank Import'!$A$4:$A$1003)))=0,"",SUMPRODUCT(MAX(IFERROR((ABS('Bank Import'!$C$4:$C$1003-$C112)&lt;0.005)*(ABS('Bank Import'!$A$4:$A$1003-$B112)&lt;=$J$1),0)*ROW('Bank Import'!$A$4:$A$1003)))))</f>
        <v/>
      </c>
      <c r="E112" s="7">
        <f>IF(OR($A112="",$D112=""),"",INDEX('Bank Import'!$A$4:$A$1003,$D112-3))</f>
        <v/>
      </c>
      <c r="F112" s="8">
        <f>IF(OR($A112="",$D112=""),"",INDEX('Bank Import'!$C$4:$C$1003,$D112-3))</f>
        <v/>
      </c>
      <c r="G112">
        <f>IF($A112="","",IF($D112="","UNMATCHED","Matched"))</f>
        <v/>
      </c>
    </row>
    <row r="113">
      <c r="A113">
        <f>IF(Payouts!A115="","",Payouts!A115)</f>
        <v/>
      </c>
      <c r="B113" s="7">
        <f>IF($A113="","",DATE(LEFT(Payouts!B115,4),MID(Payouts!B115,6,2),MID(Payouts!B115,9,2)))</f>
        <v/>
      </c>
      <c r="C113" s="8">
        <f>IF($A113="","",Payouts!C115)</f>
        <v/>
      </c>
      <c r="D113">
        <f>IF($A113="","",IF(SUMPRODUCT(MAX(IFERROR((ABS('Bank Import'!$C$4:$C$1003-$C113)&lt;0.005)*(ABS('Bank Import'!$A$4:$A$1003-$B113)&lt;=$J$1),0)*ROW('Bank Import'!$A$4:$A$1003)))=0,"",SUMPRODUCT(MAX(IFERROR((ABS('Bank Import'!$C$4:$C$1003-$C113)&lt;0.005)*(ABS('Bank Import'!$A$4:$A$1003-$B113)&lt;=$J$1),0)*ROW('Bank Import'!$A$4:$A$1003)))))</f>
        <v/>
      </c>
      <c r="E113" s="7">
        <f>IF(OR($A113="",$D113=""),"",INDEX('Bank Import'!$A$4:$A$1003,$D113-3))</f>
        <v/>
      </c>
      <c r="F113" s="8">
        <f>IF(OR($A113="",$D113=""),"",INDEX('Bank Import'!$C$4:$C$1003,$D113-3))</f>
        <v/>
      </c>
      <c r="G113">
        <f>IF($A113="","",IF($D113="","UNMATCHED","Matched"))</f>
        <v/>
      </c>
    </row>
    <row r="114">
      <c r="A114">
        <f>IF(Payouts!A116="","",Payouts!A116)</f>
        <v/>
      </c>
      <c r="B114" s="7">
        <f>IF($A114="","",DATE(LEFT(Payouts!B116,4),MID(Payouts!B116,6,2),MID(Payouts!B116,9,2)))</f>
        <v/>
      </c>
      <c r="C114" s="8">
        <f>IF($A114="","",Payouts!C116)</f>
        <v/>
      </c>
      <c r="D114">
        <f>IF($A114="","",IF(SUMPRODUCT(MAX(IFERROR((ABS('Bank Import'!$C$4:$C$1003-$C114)&lt;0.005)*(ABS('Bank Import'!$A$4:$A$1003-$B114)&lt;=$J$1),0)*ROW('Bank Import'!$A$4:$A$1003)))=0,"",SUMPRODUCT(MAX(IFERROR((ABS('Bank Import'!$C$4:$C$1003-$C114)&lt;0.005)*(ABS('Bank Import'!$A$4:$A$1003-$B114)&lt;=$J$1),0)*ROW('Bank Import'!$A$4:$A$1003)))))</f>
        <v/>
      </c>
      <c r="E114" s="7">
        <f>IF(OR($A114="",$D114=""),"",INDEX('Bank Import'!$A$4:$A$1003,$D114-3))</f>
        <v/>
      </c>
      <c r="F114" s="8">
        <f>IF(OR($A114="",$D114=""),"",INDEX('Bank Import'!$C$4:$C$1003,$D114-3))</f>
        <v/>
      </c>
      <c r="G114">
        <f>IF($A114="","",IF($D114="","UNMATCHED","Matched"))</f>
        <v/>
      </c>
    </row>
    <row r="115">
      <c r="A115">
        <f>IF(Payouts!A117="","",Payouts!A117)</f>
        <v/>
      </c>
      <c r="B115" s="7">
        <f>IF($A115="","",DATE(LEFT(Payouts!B117,4),MID(Payouts!B117,6,2),MID(Payouts!B117,9,2)))</f>
        <v/>
      </c>
      <c r="C115" s="8">
        <f>IF($A115="","",Payouts!C117)</f>
        <v/>
      </c>
      <c r="D115">
        <f>IF($A115="","",IF(SUMPRODUCT(MAX(IFERROR((ABS('Bank Import'!$C$4:$C$1003-$C115)&lt;0.005)*(ABS('Bank Import'!$A$4:$A$1003-$B115)&lt;=$J$1),0)*ROW('Bank Import'!$A$4:$A$1003)))=0,"",SUMPRODUCT(MAX(IFERROR((ABS('Bank Import'!$C$4:$C$1003-$C115)&lt;0.005)*(ABS('Bank Import'!$A$4:$A$1003-$B115)&lt;=$J$1),0)*ROW('Bank Import'!$A$4:$A$1003)))))</f>
        <v/>
      </c>
      <c r="E115" s="7">
        <f>IF(OR($A115="",$D115=""),"",INDEX('Bank Import'!$A$4:$A$1003,$D115-3))</f>
        <v/>
      </c>
      <c r="F115" s="8">
        <f>IF(OR($A115="",$D115=""),"",INDEX('Bank Import'!$C$4:$C$1003,$D115-3))</f>
        <v/>
      </c>
      <c r="G115">
        <f>IF($A115="","",IF($D115="","UNMATCHED","Matched"))</f>
        <v/>
      </c>
    </row>
    <row r="116">
      <c r="A116">
        <f>IF(Payouts!A118="","",Payouts!A118)</f>
        <v/>
      </c>
      <c r="B116" s="7">
        <f>IF($A116="","",DATE(LEFT(Payouts!B118,4),MID(Payouts!B118,6,2),MID(Payouts!B118,9,2)))</f>
        <v/>
      </c>
      <c r="C116" s="8">
        <f>IF($A116="","",Payouts!C118)</f>
        <v/>
      </c>
      <c r="D116">
        <f>IF($A116="","",IF(SUMPRODUCT(MAX(IFERROR((ABS('Bank Import'!$C$4:$C$1003-$C116)&lt;0.005)*(ABS('Bank Import'!$A$4:$A$1003-$B116)&lt;=$J$1),0)*ROW('Bank Import'!$A$4:$A$1003)))=0,"",SUMPRODUCT(MAX(IFERROR((ABS('Bank Import'!$C$4:$C$1003-$C116)&lt;0.005)*(ABS('Bank Import'!$A$4:$A$1003-$B116)&lt;=$J$1),0)*ROW('Bank Import'!$A$4:$A$1003)))))</f>
        <v/>
      </c>
      <c r="E116" s="7">
        <f>IF(OR($A116="",$D116=""),"",INDEX('Bank Import'!$A$4:$A$1003,$D116-3))</f>
        <v/>
      </c>
      <c r="F116" s="8">
        <f>IF(OR($A116="",$D116=""),"",INDEX('Bank Import'!$C$4:$C$1003,$D116-3))</f>
        <v/>
      </c>
      <c r="G116">
        <f>IF($A116="","",IF($D116="","UNMATCHED","Matched"))</f>
        <v/>
      </c>
    </row>
    <row r="117">
      <c r="A117">
        <f>IF(Payouts!A119="","",Payouts!A119)</f>
        <v/>
      </c>
      <c r="B117" s="7">
        <f>IF($A117="","",DATE(LEFT(Payouts!B119,4),MID(Payouts!B119,6,2),MID(Payouts!B119,9,2)))</f>
        <v/>
      </c>
      <c r="C117" s="8">
        <f>IF($A117="","",Payouts!C119)</f>
        <v/>
      </c>
      <c r="D117">
        <f>IF($A117="","",IF(SUMPRODUCT(MAX(IFERROR((ABS('Bank Import'!$C$4:$C$1003-$C117)&lt;0.005)*(ABS('Bank Import'!$A$4:$A$1003-$B117)&lt;=$J$1),0)*ROW('Bank Import'!$A$4:$A$1003)))=0,"",SUMPRODUCT(MAX(IFERROR((ABS('Bank Import'!$C$4:$C$1003-$C117)&lt;0.005)*(ABS('Bank Import'!$A$4:$A$1003-$B117)&lt;=$J$1),0)*ROW('Bank Import'!$A$4:$A$1003)))))</f>
        <v/>
      </c>
      <c r="E117" s="7">
        <f>IF(OR($A117="",$D117=""),"",INDEX('Bank Import'!$A$4:$A$1003,$D117-3))</f>
        <v/>
      </c>
      <c r="F117" s="8">
        <f>IF(OR($A117="",$D117=""),"",INDEX('Bank Import'!$C$4:$C$1003,$D117-3))</f>
        <v/>
      </c>
      <c r="G117">
        <f>IF($A117="","",IF($D117="","UNMATCHED","Matched"))</f>
        <v/>
      </c>
    </row>
    <row r="118">
      <c r="A118">
        <f>IF(Payouts!A120="","",Payouts!A120)</f>
        <v/>
      </c>
      <c r="B118" s="7">
        <f>IF($A118="","",DATE(LEFT(Payouts!B120,4),MID(Payouts!B120,6,2),MID(Payouts!B120,9,2)))</f>
        <v/>
      </c>
      <c r="C118" s="8">
        <f>IF($A118="","",Payouts!C120)</f>
        <v/>
      </c>
      <c r="D118">
        <f>IF($A118="","",IF(SUMPRODUCT(MAX(IFERROR((ABS('Bank Import'!$C$4:$C$1003-$C118)&lt;0.005)*(ABS('Bank Import'!$A$4:$A$1003-$B118)&lt;=$J$1),0)*ROW('Bank Import'!$A$4:$A$1003)))=0,"",SUMPRODUCT(MAX(IFERROR((ABS('Bank Import'!$C$4:$C$1003-$C118)&lt;0.005)*(ABS('Bank Import'!$A$4:$A$1003-$B118)&lt;=$J$1),0)*ROW('Bank Import'!$A$4:$A$1003)))))</f>
        <v/>
      </c>
      <c r="E118" s="7">
        <f>IF(OR($A118="",$D118=""),"",INDEX('Bank Import'!$A$4:$A$1003,$D118-3))</f>
        <v/>
      </c>
      <c r="F118" s="8">
        <f>IF(OR($A118="",$D118=""),"",INDEX('Bank Import'!$C$4:$C$1003,$D118-3))</f>
        <v/>
      </c>
      <c r="G118">
        <f>IF($A118="","",IF($D118="","UNMATCHED","Matched"))</f>
        <v/>
      </c>
    </row>
    <row r="119">
      <c r="A119">
        <f>IF(Payouts!A121="","",Payouts!A121)</f>
        <v/>
      </c>
      <c r="B119" s="7">
        <f>IF($A119="","",DATE(LEFT(Payouts!B121,4),MID(Payouts!B121,6,2),MID(Payouts!B121,9,2)))</f>
        <v/>
      </c>
      <c r="C119" s="8">
        <f>IF($A119="","",Payouts!C121)</f>
        <v/>
      </c>
      <c r="D119">
        <f>IF($A119="","",IF(SUMPRODUCT(MAX(IFERROR((ABS('Bank Import'!$C$4:$C$1003-$C119)&lt;0.005)*(ABS('Bank Import'!$A$4:$A$1003-$B119)&lt;=$J$1),0)*ROW('Bank Import'!$A$4:$A$1003)))=0,"",SUMPRODUCT(MAX(IFERROR((ABS('Bank Import'!$C$4:$C$1003-$C119)&lt;0.005)*(ABS('Bank Import'!$A$4:$A$1003-$B119)&lt;=$J$1),0)*ROW('Bank Import'!$A$4:$A$1003)))))</f>
        <v/>
      </c>
      <c r="E119" s="7">
        <f>IF(OR($A119="",$D119=""),"",INDEX('Bank Import'!$A$4:$A$1003,$D119-3))</f>
        <v/>
      </c>
      <c r="F119" s="8">
        <f>IF(OR($A119="",$D119=""),"",INDEX('Bank Import'!$C$4:$C$1003,$D119-3))</f>
        <v/>
      </c>
      <c r="G119">
        <f>IF($A119="","",IF($D119="","UNMATCHED","Matched"))</f>
        <v/>
      </c>
    </row>
    <row r="120">
      <c r="A120">
        <f>IF(Payouts!A122="","",Payouts!A122)</f>
        <v/>
      </c>
      <c r="B120" s="7">
        <f>IF($A120="","",DATE(LEFT(Payouts!B122,4),MID(Payouts!B122,6,2),MID(Payouts!B122,9,2)))</f>
        <v/>
      </c>
      <c r="C120" s="8">
        <f>IF($A120="","",Payouts!C122)</f>
        <v/>
      </c>
      <c r="D120">
        <f>IF($A120="","",IF(SUMPRODUCT(MAX(IFERROR((ABS('Bank Import'!$C$4:$C$1003-$C120)&lt;0.005)*(ABS('Bank Import'!$A$4:$A$1003-$B120)&lt;=$J$1),0)*ROW('Bank Import'!$A$4:$A$1003)))=0,"",SUMPRODUCT(MAX(IFERROR((ABS('Bank Import'!$C$4:$C$1003-$C120)&lt;0.005)*(ABS('Bank Import'!$A$4:$A$1003-$B120)&lt;=$J$1),0)*ROW('Bank Import'!$A$4:$A$1003)))))</f>
        <v/>
      </c>
      <c r="E120" s="7">
        <f>IF(OR($A120="",$D120=""),"",INDEX('Bank Import'!$A$4:$A$1003,$D120-3))</f>
        <v/>
      </c>
      <c r="F120" s="8">
        <f>IF(OR($A120="",$D120=""),"",INDEX('Bank Import'!$C$4:$C$1003,$D120-3))</f>
        <v/>
      </c>
      <c r="G120">
        <f>IF($A120="","",IF($D120="","UNMATCHED","Matched"))</f>
        <v/>
      </c>
    </row>
    <row r="121">
      <c r="A121">
        <f>IF(Payouts!A123="","",Payouts!A123)</f>
        <v/>
      </c>
      <c r="B121" s="7">
        <f>IF($A121="","",DATE(LEFT(Payouts!B123,4),MID(Payouts!B123,6,2),MID(Payouts!B123,9,2)))</f>
        <v/>
      </c>
      <c r="C121" s="8">
        <f>IF($A121="","",Payouts!C123)</f>
        <v/>
      </c>
      <c r="D121">
        <f>IF($A121="","",IF(SUMPRODUCT(MAX(IFERROR((ABS('Bank Import'!$C$4:$C$1003-$C121)&lt;0.005)*(ABS('Bank Import'!$A$4:$A$1003-$B121)&lt;=$J$1),0)*ROW('Bank Import'!$A$4:$A$1003)))=0,"",SUMPRODUCT(MAX(IFERROR((ABS('Bank Import'!$C$4:$C$1003-$C121)&lt;0.005)*(ABS('Bank Import'!$A$4:$A$1003-$B121)&lt;=$J$1),0)*ROW('Bank Import'!$A$4:$A$1003)))))</f>
        <v/>
      </c>
      <c r="E121" s="7">
        <f>IF(OR($A121="",$D121=""),"",INDEX('Bank Import'!$A$4:$A$1003,$D121-3))</f>
        <v/>
      </c>
      <c r="F121" s="8">
        <f>IF(OR($A121="",$D121=""),"",INDEX('Bank Import'!$C$4:$C$1003,$D121-3))</f>
        <v/>
      </c>
      <c r="G121">
        <f>IF($A121="","",IF($D121="","UNMATCHED","Matched"))</f>
        <v/>
      </c>
    </row>
    <row r="122">
      <c r="A122">
        <f>IF(Payouts!A124="","",Payouts!A124)</f>
        <v/>
      </c>
      <c r="B122" s="7">
        <f>IF($A122="","",DATE(LEFT(Payouts!B124,4),MID(Payouts!B124,6,2),MID(Payouts!B124,9,2)))</f>
        <v/>
      </c>
      <c r="C122" s="8">
        <f>IF($A122="","",Payouts!C124)</f>
        <v/>
      </c>
      <c r="D122">
        <f>IF($A122="","",IF(SUMPRODUCT(MAX(IFERROR((ABS('Bank Import'!$C$4:$C$1003-$C122)&lt;0.005)*(ABS('Bank Import'!$A$4:$A$1003-$B122)&lt;=$J$1),0)*ROW('Bank Import'!$A$4:$A$1003)))=0,"",SUMPRODUCT(MAX(IFERROR((ABS('Bank Import'!$C$4:$C$1003-$C122)&lt;0.005)*(ABS('Bank Import'!$A$4:$A$1003-$B122)&lt;=$J$1),0)*ROW('Bank Import'!$A$4:$A$1003)))))</f>
        <v/>
      </c>
      <c r="E122" s="7">
        <f>IF(OR($A122="",$D122=""),"",INDEX('Bank Import'!$A$4:$A$1003,$D122-3))</f>
        <v/>
      </c>
      <c r="F122" s="8">
        <f>IF(OR($A122="",$D122=""),"",INDEX('Bank Import'!$C$4:$C$1003,$D122-3))</f>
        <v/>
      </c>
      <c r="G122">
        <f>IF($A122="","",IF($D122="","UNMATCHED","Matched"))</f>
        <v/>
      </c>
    </row>
    <row r="123">
      <c r="A123">
        <f>IF(Payouts!A125="","",Payouts!A125)</f>
        <v/>
      </c>
      <c r="B123" s="7">
        <f>IF($A123="","",DATE(LEFT(Payouts!B125,4),MID(Payouts!B125,6,2),MID(Payouts!B125,9,2)))</f>
        <v/>
      </c>
      <c r="C123" s="8">
        <f>IF($A123="","",Payouts!C125)</f>
        <v/>
      </c>
      <c r="D123">
        <f>IF($A123="","",IF(SUMPRODUCT(MAX(IFERROR((ABS('Bank Import'!$C$4:$C$1003-$C123)&lt;0.005)*(ABS('Bank Import'!$A$4:$A$1003-$B123)&lt;=$J$1),0)*ROW('Bank Import'!$A$4:$A$1003)))=0,"",SUMPRODUCT(MAX(IFERROR((ABS('Bank Import'!$C$4:$C$1003-$C123)&lt;0.005)*(ABS('Bank Import'!$A$4:$A$1003-$B123)&lt;=$J$1),0)*ROW('Bank Import'!$A$4:$A$1003)))))</f>
        <v/>
      </c>
      <c r="E123" s="7">
        <f>IF(OR($A123="",$D123=""),"",INDEX('Bank Import'!$A$4:$A$1003,$D123-3))</f>
        <v/>
      </c>
      <c r="F123" s="8">
        <f>IF(OR($A123="",$D123=""),"",INDEX('Bank Import'!$C$4:$C$1003,$D123-3))</f>
        <v/>
      </c>
      <c r="G123">
        <f>IF($A123="","",IF($D123="","UNMATCHED","Matched"))</f>
        <v/>
      </c>
    </row>
    <row r="124">
      <c r="A124">
        <f>IF(Payouts!A126="","",Payouts!A126)</f>
        <v/>
      </c>
      <c r="B124" s="7">
        <f>IF($A124="","",DATE(LEFT(Payouts!B126,4),MID(Payouts!B126,6,2),MID(Payouts!B126,9,2)))</f>
        <v/>
      </c>
      <c r="C124" s="8">
        <f>IF($A124="","",Payouts!C126)</f>
        <v/>
      </c>
      <c r="D124">
        <f>IF($A124="","",IF(SUMPRODUCT(MAX(IFERROR((ABS('Bank Import'!$C$4:$C$1003-$C124)&lt;0.005)*(ABS('Bank Import'!$A$4:$A$1003-$B124)&lt;=$J$1),0)*ROW('Bank Import'!$A$4:$A$1003)))=0,"",SUMPRODUCT(MAX(IFERROR((ABS('Bank Import'!$C$4:$C$1003-$C124)&lt;0.005)*(ABS('Bank Import'!$A$4:$A$1003-$B124)&lt;=$J$1),0)*ROW('Bank Import'!$A$4:$A$1003)))))</f>
        <v/>
      </c>
      <c r="E124" s="7">
        <f>IF(OR($A124="",$D124=""),"",INDEX('Bank Import'!$A$4:$A$1003,$D124-3))</f>
        <v/>
      </c>
      <c r="F124" s="8">
        <f>IF(OR($A124="",$D124=""),"",INDEX('Bank Import'!$C$4:$C$1003,$D124-3))</f>
        <v/>
      </c>
      <c r="G124">
        <f>IF($A124="","",IF($D124="","UNMATCHED","Matched"))</f>
        <v/>
      </c>
    </row>
    <row r="125">
      <c r="A125">
        <f>IF(Payouts!A127="","",Payouts!A127)</f>
        <v/>
      </c>
      <c r="B125" s="7">
        <f>IF($A125="","",DATE(LEFT(Payouts!B127,4),MID(Payouts!B127,6,2),MID(Payouts!B127,9,2)))</f>
        <v/>
      </c>
      <c r="C125" s="8">
        <f>IF($A125="","",Payouts!C127)</f>
        <v/>
      </c>
      <c r="D125">
        <f>IF($A125="","",IF(SUMPRODUCT(MAX(IFERROR((ABS('Bank Import'!$C$4:$C$1003-$C125)&lt;0.005)*(ABS('Bank Import'!$A$4:$A$1003-$B125)&lt;=$J$1),0)*ROW('Bank Import'!$A$4:$A$1003)))=0,"",SUMPRODUCT(MAX(IFERROR((ABS('Bank Import'!$C$4:$C$1003-$C125)&lt;0.005)*(ABS('Bank Import'!$A$4:$A$1003-$B125)&lt;=$J$1),0)*ROW('Bank Import'!$A$4:$A$1003)))))</f>
        <v/>
      </c>
      <c r="E125" s="7">
        <f>IF(OR($A125="",$D125=""),"",INDEX('Bank Import'!$A$4:$A$1003,$D125-3))</f>
        <v/>
      </c>
      <c r="F125" s="8">
        <f>IF(OR($A125="",$D125=""),"",INDEX('Bank Import'!$C$4:$C$1003,$D125-3))</f>
        <v/>
      </c>
      <c r="G125">
        <f>IF($A125="","",IF($D125="","UNMATCHED","Matched"))</f>
        <v/>
      </c>
    </row>
    <row r="126">
      <c r="A126">
        <f>IF(Payouts!A128="","",Payouts!A128)</f>
        <v/>
      </c>
      <c r="B126" s="7">
        <f>IF($A126="","",DATE(LEFT(Payouts!B128,4),MID(Payouts!B128,6,2),MID(Payouts!B128,9,2)))</f>
        <v/>
      </c>
      <c r="C126" s="8">
        <f>IF($A126="","",Payouts!C128)</f>
        <v/>
      </c>
      <c r="D126">
        <f>IF($A126="","",IF(SUMPRODUCT(MAX(IFERROR((ABS('Bank Import'!$C$4:$C$1003-$C126)&lt;0.005)*(ABS('Bank Import'!$A$4:$A$1003-$B126)&lt;=$J$1),0)*ROW('Bank Import'!$A$4:$A$1003)))=0,"",SUMPRODUCT(MAX(IFERROR((ABS('Bank Import'!$C$4:$C$1003-$C126)&lt;0.005)*(ABS('Bank Import'!$A$4:$A$1003-$B126)&lt;=$J$1),0)*ROW('Bank Import'!$A$4:$A$1003)))))</f>
        <v/>
      </c>
      <c r="E126" s="7">
        <f>IF(OR($A126="",$D126=""),"",INDEX('Bank Import'!$A$4:$A$1003,$D126-3))</f>
        <v/>
      </c>
      <c r="F126" s="8">
        <f>IF(OR($A126="",$D126=""),"",INDEX('Bank Import'!$C$4:$C$1003,$D126-3))</f>
        <v/>
      </c>
      <c r="G126">
        <f>IF($A126="","",IF($D126="","UNMATCHED","Matched"))</f>
        <v/>
      </c>
    </row>
    <row r="127">
      <c r="A127">
        <f>IF(Payouts!A129="","",Payouts!A129)</f>
        <v/>
      </c>
      <c r="B127" s="7">
        <f>IF($A127="","",DATE(LEFT(Payouts!B129,4),MID(Payouts!B129,6,2),MID(Payouts!B129,9,2)))</f>
        <v/>
      </c>
      <c r="C127" s="8">
        <f>IF($A127="","",Payouts!C129)</f>
        <v/>
      </c>
      <c r="D127">
        <f>IF($A127="","",IF(SUMPRODUCT(MAX(IFERROR((ABS('Bank Import'!$C$4:$C$1003-$C127)&lt;0.005)*(ABS('Bank Import'!$A$4:$A$1003-$B127)&lt;=$J$1),0)*ROW('Bank Import'!$A$4:$A$1003)))=0,"",SUMPRODUCT(MAX(IFERROR((ABS('Bank Import'!$C$4:$C$1003-$C127)&lt;0.005)*(ABS('Bank Import'!$A$4:$A$1003-$B127)&lt;=$J$1),0)*ROW('Bank Import'!$A$4:$A$1003)))))</f>
        <v/>
      </c>
      <c r="E127" s="7">
        <f>IF(OR($A127="",$D127=""),"",INDEX('Bank Import'!$A$4:$A$1003,$D127-3))</f>
        <v/>
      </c>
      <c r="F127" s="8">
        <f>IF(OR($A127="",$D127=""),"",INDEX('Bank Import'!$C$4:$C$1003,$D127-3))</f>
        <v/>
      </c>
      <c r="G127">
        <f>IF($A127="","",IF($D127="","UNMATCHED","Matched"))</f>
        <v/>
      </c>
    </row>
    <row r="128">
      <c r="A128">
        <f>IF(Payouts!A130="","",Payouts!A130)</f>
        <v/>
      </c>
      <c r="B128" s="7">
        <f>IF($A128="","",DATE(LEFT(Payouts!B130,4),MID(Payouts!B130,6,2),MID(Payouts!B130,9,2)))</f>
        <v/>
      </c>
      <c r="C128" s="8">
        <f>IF($A128="","",Payouts!C130)</f>
        <v/>
      </c>
      <c r="D128">
        <f>IF($A128="","",IF(SUMPRODUCT(MAX(IFERROR((ABS('Bank Import'!$C$4:$C$1003-$C128)&lt;0.005)*(ABS('Bank Import'!$A$4:$A$1003-$B128)&lt;=$J$1),0)*ROW('Bank Import'!$A$4:$A$1003)))=0,"",SUMPRODUCT(MAX(IFERROR((ABS('Bank Import'!$C$4:$C$1003-$C128)&lt;0.005)*(ABS('Bank Import'!$A$4:$A$1003-$B128)&lt;=$J$1),0)*ROW('Bank Import'!$A$4:$A$1003)))))</f>
        <v/>
      </c>
      <c r="E128" s="7">
        <f>IF(OR($A128="",$D128=""),"",INDEX('Bank Import'!$A$4:$A$1003,$D128-3))</f>
        <v/>
      </c>
      <c r="F128" s="8">
        <f>IF(OR($A128="",$D128=""),"",INDEX('Bank Import'!$C$4:$C$1003,$D128-3))</f>
        <v/>
      </c>
      <c r="G128">
        <f>IF($A128="","",IF($D128="","UNMATCHED","Matched"))</f>
        <v/>
      </c>
    </row>
    <row r="129">
      <c r="A129">
        <f>IF(Payouts!A131="","",Payouts!A131)</f>
        <v/>
      </c>
      <c r="B129" s="7">
        <f>IF($A129="","",DATE(LEFT(Payouts!B131,4),MID(Payouts!B131,6,2),MID(Payouts!B131,9,2)))</f>
        <v/>
      </c>
      <c r="C129" s="8">
        <f>IF($A129="","",Payouts!C131)</f>
        <v/>
      </c>
      <c r="D129">
        <f>IF($A129="","",IF(SUMPRODUCT(MAX(IFERROR((ABS('Bank Import'!$C$4:$C$1003-$C129)&lt;0.005)*(ABS('Bank Import'!$A$4:$A$1003-$B129)&lt;=$J$1),0)*ROW('Bank Import'!$A$4:$A$1003)))=0,"",SUMPRODUCT(MAX(IFERROR((ABS('Bank Import'!$C$4:$C$1003-$C129)&lt;0.005)*(ABS('Bank Import'!$A$4:$A$1003-$B129)&lt;=$J$1),0)*ROW('Bank Import'!$A$4:$A$1003)))))</f>
        <v/>
      </c>
      <c r="E129" s="7">
        <f>IF(OR($A129="",$D129=""),"",INDEX('Bank Import'!$A$4:$A$1003,$D129-3))</f>
        <v/>
      </c>
      <c r="F129" s="8">
        <f>IF(OR($A129="",$D129=""),"",INDEX('Bank Import'!$C$4:$C$1003,$D129-3))</f>
        <v/>
      </c>
      <c r="G129">
        <f>IF($A129="","",IF($D129="","UNMATCHED","Matched"))</f>
        <v/>
      </c>
    </row>
    <row r="130">
      <c r="A130">
        <f>IF(Payouts!A132="","",Payouts!A132)</f>
        <v/>
      </c>
      <c r="B130" s="7">
        <f>IF($A130="","",DATE(LEFT(Payouts!B132,4),MID(Payouts!B132,6,2),MID(Payouts!B132,9,2)))</f>
        <v/>
      </c>
      <c r="C130" s="8">
        <f>IF($A130="","",Payouts!C132)</f>
        <v/>
      </c>
      <c r="D130">
        <f>IF($A130="","",IF(SUMPRODUCT(MAX(IFERROR((ABS('Bank Import'!$C$4:$C$1003-$C130)&lt;0.005)*(ABS('Bank Import'!$A$4:$A$1003-$B130)&lt;=$J$1),0)*ROW('Bank Import'!$A$4:$A$1003)))=0,"",SUMPRODUCT(MAX(IFERROR((ABS('Bank Import'!$C$4:$C$1003-$C130)&lt;0.005)*(ABS('Bank Import'!$A$4:$A$1003-$B130)&lt;=$J$1),0)*ROW('Bank Import'!$A$4:$A$1003)))))</f>
        <v/>
      </c>
      <c r="E130" s="7">
        <f>IF(OR($A130="",$D130=""),"",INDEX('Bank Import'!$A$4:$A$1003,$D130-3))</f>
        <v/>
      </c>
      <c r="F130" s="8">
        <f>IF(OR($A130="",$D130=""),"",INDEX('Bank Import'!$C$4:$C$1003,$D130-3))</f>
        <v/>
      </c>
      <c r="G130">
        <f>IF($A130="","",IF($D130="","UNMATCHED","Matched"))</f>
        <v/>
      </c>
    </row>
    <row r="131">
      <c r="A131">
        <f>IF(Payouts!A133="","",Payouts!A133)</f>
        <v/>
      </c>
      <c r="B131" s="7">
        <f>IF($A131="","",DATE(LEFT(Payouts!B133,4),MID(Payouts!B133,6,2),MID(Payouts!B133,9,2)))</f>
        <v/>
      </c>
      <c r="C131" s="8">
        <f>IF($A131="","",Payouts!C133)</f>
        <v/>
      </c>
      <c r="D131">
        <f>IF($A131="","",IF(SUMPRODUCT(MAX(IFERROR((ABS('Bank Import'!$C$4:$C$1003-$C131)&lt;0.005)*(ABS('Bank Import'!$A$4:$A$1003-$B131)&lt;=$J$1),0)*ROW('Bank Import'!$A$4:$A$1003)))=0,"",SUMPRODUCT(MAX(IFERROR((ABS('Bank Import'!$C$4:$C$1003-$C131)&lt;0.005)*(ABS('Bank Import'!$A$4:$A$1003-$B131)&lt;=$J$1),0)*ROW('Bank Import'!$A$4:$A$1003)))))</f>
        <v/>
      </c>
      <c r="E131" s="7">
        <f>IF(OR($A131="",$D131=""),"",INDEX('Bank Import'!$A$4:$A$1003,$D131-3))</f>
        <v/>
      </c>
      <c r="F131" s="8">
        <f>IF(OR($A131="",$D131=""),"",INDEX('Bank Import'!$C$4:$C$1003,$D131-3))</f>
        <v/>
      </c>
      <c r="G131">
        <f>IF($A131="","",IF($D131="","UNMATCHED","Matched"))</f>
        <v/>
      </c>
    </row>
    <row r="132">
      <c r="A132">
        <f>IF(Payouts!A134="","",Payouts!A134)</f>
        <v/>
      </c>
      <c r="B132" s="7">
        <f>IF($A132="","",DATE(LEFT(Payouts!B134,4),MID(Payouts!B134,6,2),MID(Payouts!B134,9,2)))</f>
        <v/>
      </c>
      <c r="C132" s="8">
        <f>IF($A132="","",Payouts!C134)</f>
        <v/>
      </c>
      <c r="D132">
        <f>IF($A132="","",IF(SUMPRODUCT(MAX(IFERROR((ABS('Bank Import'!$C$4:$C$1003-$C132)&lt;0.005)*(ABS('Bank Import'!$A$4:$A$1003-$B132)&lt;=$J$1),0)*ROW('Bank Import'!$A$4:$A$1003)))=0,"",SUMPRODUCT(MAX(IFERROR((ABS('Bank Import'!$C$4:$C$1003-$C132)&lt;0.005)*(ABS('Bank Import'!$A$4:$A$1003-$B132)&lt;=$J$1),0)*ROW('Bank Import'!$A$4:$A$1003)))))</f>
        <v/>
      </c>
      <c r="E132" s="7">
        <f>IF(OR($A132="",$D132=""),"",INDEX('Bank Import'!$A$4:$A$1003,$D132-3))</f>
        <v/>
      </c>
      <c r="F132" s="8">
        <f>IF(OR($A132="",$D132=""),"",INDEX('Bank Import'!$C$4:$C$1003,$D132-3))</f>
        <v/>
      </c>
      <c r="G132">
        <f>IF($A132="","",IF($D132="","UNMATCHED","Matched"))</f>
        <v/>
      </c>
    </row>
    <row r="133">
      <c r="A133">
        <f>IF(Payouts!A135="","",Payouts!A135)</f>
        <v/>
      </c>
      <c r="B133" s="7">
        <f>IF($A133="","",DATE(LEFT(Payouts!B135,4),MID(Payouts!B135,6,2),MID(Payouts!B135,9,2)))</f>
        <v/>
      </c>
      <c r="C133" s="8">
        <f>IF($A133="","",Payouts!C135)</f>
        <v/>
      </c>
      <c r="D133">
        <f>IF($A133="","",IF(SUMPRODUCT(MAX(IFERROR((ABS('Bank Import'!$C$4:$C$1003-$C133)&lt;0.005)*(ABS('Bank Import'!$A$4:$A$1003-$B133)&lt;=$J$1),0)*ROW('Bank Import'!$A$4:$A$1003)))=0,"",SUMPRODUCT(MAX(IFERROR((ABS('Bank Import'!$C$4:$C$1003-$C133)&lt;0.005)*(ABS('Bank Import'!$A$4:$A$1003-$B133)&lt;=$J$1),0)*ROW('Bank Import'!$A$4:$A$1003)))))</f>
        <v/>
      </c>
      <c r="E133" s="7">
        <f>IF(OR($A133="",$D133=""),"",INDEX('Bank Import'!$A$4:$A$1003,$D133-3))</f>
        <v/>
      </c>
      <c r="F133" s="8">
        <f>IF(OR($A133="",$D133=""),"",INDEX('Bank Import'!$C$4:$C$1003,$D133-3))</f>
        <v/>
      </c>
      <c r="G133">
        <f>IF($A133="","",IF($D133="","UNMATCHED","Matched"))</f>
        <v/>
      </c>
    </row>
    <row r="134">
      <c r="A134">
        <f>IF(Payouts!A136="","",Payouts!A136)</f>
        <v/>
      </c>
      <c r="B134" s="7">
        <f>IF($A134="","",DATE(LEFT(Payouts!B136,4),MID(Payouts!B136,6,2),MID(Payouts!B136,9,2)))</f>
        <v/>
      </c>
      <c r="C134" s="8">
        <f>IF($A134="","",Payouts!C136)</f>
        <v/>
      </c>
      <c r="D134">
        <f>IF($A134="","",IF(SUMPRODUCT(MAX(IFERROR((ABS('Bank Import'!$C$4:$C$1003-$C134)&lt;0.005)*(ABS('Bank Import'!$A$4:$A$1003-$B134)&lt;=$J$1),0)*ROW('Bank Import'!$A$4:$A$1003)))=0,"",SUMPRODUCT(MAX(IFERROR((ABS('Bank Import'!$C$4:$C$1003-$C134)&lt;0.005)*(ABS('Bank Import'!$A$4:$A$1003-$B134)&lt;=$J$1),0)*ROW('Bank Import'!$A$4:$A$1003)))))</f>
        <v/>
      </c>
      <c r="E134" s="7">
        <f>IF(OR($A134="",$D134=""),"",INDEX('Bank Import'!$A$4:$A$1003,$D134-3))</f>
        <v/>
      </c>
      <c r="F134" s="8">
        <f>IF(OR($A134="",$D134=""),"",INDEX('Bank Import'!$C$4:$C$1003,$D134-3))</f>
        <v/>
      </c>
      <c r="G134">
        <f>IF($A134="","",IF($D134="","UNMATCHED","Matched"))</f>
        <v/>
      </c>
    </row>
    <row r="135">
      <c r="A135">
        <f>IF(Payouts!A137="","",Payouts!A137)</f>
        <v/>
      </c>
      <c r="B135" s="7">
        <f>IF($A135="","",DATE(LEFT(Payouts!B137,4),MID(Payouts!B137,6,2),MID(Payouts!B137,9,2)))</f>
        <v/>
      </c>
      <c r="C135" s="8">
        <f>IF($A135="","",Payouts!C137)</f>
        <v/>
      </c>
      <c r="D135">
        <f>IF($A135="","",IF(SUMPRODUCT(MAX(IFERROR((ABS('Bank Import'!$C$4:$C$1003-$C135)&lt;0.005)*(ABS('Bank Import'!$A$4:$A$1003-$B135)&lt;=$J$1),0)*ROW('Bank Import'!$A$4:$A$1003)))=0,"",SUMPRODUCT(MAX(IFERROR((ABS('Bank Import'!$C$4:$C$1003-$C135)&lt;0.005)*(ABS('Bank Import'!$A$4:$A$1003-$B135)&lt;=$J$1),0)*ROW('Bank Import'!$A$4:$A$1003)))))</f>
        <v/>
      </c>
      <c r="E135" s="7">
        <f>IF(OR($A135="",$D135=""),"",INDEX('Bank Import'!$A$4:$A$1003,$D135-3))</f>
        <v/>
      </c>
      <c r="F135" s="8">
        <f>IF(OR($A135="",$D135=""),"",INDEX('Bank Import'!$C$4:$C$1003,$D135-3))</f>
        <v/>
      </c>
      <c r="G135">
        <f>IF($A135="","",IF($D135="","UNMATCHED","Matched"))</f>
        <v/>
      </c>
    </row>
    <row r="136">
      <c r="A136">
        <f>IF(Payouts!A138="","",Payouts!A138)</f>
        <v/>
      </c>
      <c r="B136" s="7">
        <f>IF($A136="","",DATE(LEFT(Payouts!B138,4),MID(Payouts!B138,6,2),MID(Payouts!B138,9,2)))</f>
        <v/>
      </c>
      <c r="C136" s="8">
        <f>IF($A136="","",Payouts!C138)</f>
        <v/>
      </c>
      <c r="D136">
        <f>IF($A136="","",IF(SUMPRODUCT(MAX(IFERROR((ABS('Bank Import'!$C$4:$C$1003-$C136)&lt;0.005)*(ABS('Bank Import'!$A$4:$A$1003-$B136)&lt;=$J$1),0)*ROW('Bank Import'!$A$4:$A$1003)))=0,"",SUMPRODUCT(MAX(IFERROR((ABS('Bank Import'!$C$4:$C$1003-$C136)&lt;0.005)*(ABS('Bank Import'!$A$4:$A$1003-$B136)&lt;=$J$1),0)*ROW('Bank Import'!$A$4:$A$1003)))))</f>
        <v/>
      </c>
      <c r="E136" s="7">
        <f>IF(OR($A136="",$D136=""),"",INDEX('Bank Import'!$A$4:$A$1003,$D136-3))</f>
        <v/>
      </c>
      <c r="F136" s="8">
        <f>IF(OR($A136="",$D136=""),"",INDEX('Bank Import'!$C$4:$C$1003,$D136-3))</f>
        <v/>
      </c>
      <c r="G136">
        <f>IF($A136="","",IF($D136="","UNMATCHED","Matched"))</f>
        <v/>
      </c>
    </row>
    <row r="137">
      <c r="A137">
        <f>IF(Payouts!A139="","",Payouts!A139)</f>
        <v/>
      </c>
      <c r="B137" s="7">
        <f>IF($A137="","",DATE(LEFT(Payouts!B139,4),MID(Payouts!B139,6,2),MID(Payouts!B139,9,2)))</f>
        <v/>
      </c>
      <c r="C137" s="8">
        <f>IF($A137="","",Payouts!C139)</f>
        <v/>
      </c>
      <c r="D137">
        <f>IF($A137="","",IF(SUMPRODUCT(MAX(IFERROR((ABS('Bank Import'!$C$4:$C$1003-$C137)&lt;0.005)*(ABS('Bank Import'!$A$4:$A$1003-$B137)&lt;=$J$1),0)*ROW('Bank Import'!$A$4:$A$1003)))=0,"",SUMPRODUCT(MAX(IFERROR((ABS('Bank Import'!$C$4:$C$1003-$C137)&lt;0.005)*(ABS('Bank Import'!$A$4:$A$1003-$B137)&lt;=$J$1),0)*ROW('Bank Import'!$A$4:$A$1003)))))</f>
        <v/>
      </c>
      <c r="E137" s="7">
        <f>IF(OR($A137="",$D137=""),"",INDEX('Bank Import'!$A$4:$A$1003,$D137-3))</f>
        <v/>
      </c>
      <c r="F137" s="8">
        <f>IF(OR($A137="",$D137=""),"",INDEX('Bank Import'!$C$4:$C$1003,$D137-3))</f>
        <v/>
      </c>
      <c r="G137">
        <f>IF($A137="","",IF($D137="","UNMATCHED","Matched"))</f>
        <v/>
      </c>
    </row>
    <row r="138">
      <c r="A138">
        <f>IF(Payouts!A140="","",Payouts!A140)</f>
        <v/>
      </c>
      <c r="B138" s="7">
        <f>IF($A138="","",DATE(LEFT(Payouts!B140,4),MID(Payouts!B140,6,2),MID(Payouts!B140,9,2)))</f>
        <v/>
      </c>
      <c r="C138" s="8">
        <f>IF($A138="","",Payouts!C140)</f>
        <v/>
      </c>
      <c r="D138">
        <f>IF($A138="","",IF(SUMPRODUCT(MAX(IFERROR((ABS('Bank Import'!$C$4:$C$1003-$C138)&lt;0.005)*(ABS('Bank Import'!$A$4:$A$1003-$B138)&lt;=$J$1),0)*ROW('Bank Import'!$A$4:$A$1003)))=0,"",SUMPRODUCT(MAX(IFERROR((ABS('Bank Import'!$C$4:$C$1003-$C138)&lt;0.005)*(ABS('Bank Import'!$A$4:$A$1003-$B138)&lt;=$J$1),0)*ROW('Bank Import'!$A$4:$A$1003)))))</f>
        <v/>
      </c>
      <c r="E138" s="7">
        <f>IF(OR($A138="",$D138=""),"",INDEX('Bank Import'!$A$4:$A$1003,$D138-3))</f>
        <v/>
      </c>
      <c r="F138" s="8">
        <f>IF(OR($A138="",$D138=""),"",INDEX('Bank Import'!$C$4:$C$1003,$D138-3))</f>
        <v/>
      </c>
      <c r="G138">
        <f>IF($A138="","",IF($D138="","UNMATCHED","Matched"))</f>
        <v/>
      </c>
    </row>
    <row r="139">
      <c r="A139">
        <f>IF(Payouts!A141="","",Payouts!A141)</f>
        <v/>
      </c>
      <c r="B139" s="7">
        <f>IF($A139="","",DATE(LEFT(Payouts!B141,4),MID(Payouts!B141,6,2),MID(Payouts!B141,9,2)))</f>
        <v/>
      </c>
      <c r="C139" s="8">
        <f>IF($A139="","",Payouts!C141)</f>
        <v/>
      </c>
      <c r="D139">
        <f>IF($A139="","",IF(SUMPRODUCT(MAX(IFERROR((ABS('Bank Import'!$C$4:$C$1003-$C139)&lt;0.005)*(ABS('Bank Import'!$A$4:$A$1003-$B139)&lt;=$J$1),0)*ROW('Bank Import'!$A$4:$A$1003)))=0,"",SUMPRODUCT(MAX(IFERROR((ABS('Bank Import'!$C$4:$C$1003-$C139)&lt;0.005)*(ABS('Bank Import'!$A$4:$A$1003-$B139)&lt;=$J$1),0)*ROW('Bank Import'!$A$4:$A$1003)))))</f>
        <v/>
      </c>
      <c r="E139" s="7">
        <f>IF(OR($A139="",$D139=""),"",INDEX('Bank Import'!$A$4:$A$1003,$D139-3))</f>
        <v/>
      </c>
      <c r="F139" s="8">
        <f>IF(OR($A139="",$D139=""),"",INDEX('Bank Import'!$C$4:$C$1003,$D139-3))</f>
        <v/>
      </c>
      <c r="G139">
        <f>IF($A139="","",IF($D139="","UNMATCHED","Matched"))</f>
        <v/>
      </c>
    </row>
    <row r="140">
      <c r="A140">
        <f>IF(Payouts!A142="","",Payouts!A142)</f>
        <v/>
      </c>
      <c r="B140" s="7">
        <f>IF($A140="","",DATE(LEFT(Payouts!B142,4),MID(Payouts!B142,6,2),MID(Payouts!B142,9,2)))</f>
        <v/>
      </c>
      <c r="C140" s="8">
        <f>IF($A140="","",Payouts!C142)</f>
        <v/>
      </c>
      <c r="D140">
        <f>IF($A140="","",IF(SUMPRODUCT(MAX(IFERROR((ABS('Bank Import'!$C$4:$C$1003-$C140)&lt;0.005)*(ABS('Bank Import'!$A$4:$A$1003-$B140)&lt;=$J$1),0)*ROW('Bank Import'!$A$4:$A$1003)))=0,"",SUMPRODUCT(MAX(IFERROR((ABS('Bank Import'!$C$4:$C$1003-$C140)&lt;0.005)*(ABS('Bank Import'!$A$4:$A$1003-$B140)&lt;=$J$1),0)*ROW('Bank Import'!$A$4:$A$1003)))))</f>
        <v/>
      </c>
      <c r="E140" s="7">
        <f>IF(OR($A140="",$D140=""),"",INDEX('Bank Import'!$A$4:$A$1003,$D140-3))</f>
        <v/>
      </c>
      <c r="F140" s="8">
        <f>IF(OR($A140="",$D140=""),"",INDEX('Bank Import'!$C$4:$C$1003,$D140-3))</f>
        <v/>
      </c>
      <c r="G140">
        <f>IF($A140="","",IF($D140="","UNMATCHED","Matched"))</f>
        <v/>
      </c>
    </row>
    <row r="141">
      <c r="A141">
        <f>IF(Payouts!A143="","",Payouts!A143)</f>
        <v/>
      </c>
      <c r="B141" s="7">
        <f>IF($A141="","",DATE(LEFT(Payouts!B143,4),MID(Payouts!B143,6,2),MID(Payouts!B143,9,2)))</f>
        <v/>
      </c>
      <c r="C141" s="8">
        <f>IF($A141="","",Payouts!C143)</f>
        <v/>
      </c>
      <c r="D141">
        <f>IF($A141="","",IF(SUMPRODUCT(MAX(IFERROR((ABS('Bank Import'!$C$4:$C$1003-$C141)&lt;0.005)*(ABS('Bank Import'!$A$4:$A$1003-$B141)&lt;=$J$1),0)*ROW('Bank Import'!$A$4:$A$1003)))=0,"",SUMPRODUCT(MAX(IFERROR((ABS('Bank Import'!$C$4:$C$1003-$C141)&lt;0.005)*(ABS('Bank Import'!$A$4:$A$1003-$B141)&lt;=$J$1),0)*ROW('Bank Import'!$A$4:$A$1003)))))</f>
        <v/>
      </c>
      <c r="E141" s="7">
        <f>IF(OR($A141="",$D141=""),"",INDEX('Bank Import'!$A$4:$A$1003,$D141-3))</f>
        <v/>
      </c>
      <c r="F141" s="8">
        <f>IF(OR($A141="",$D141=""),"",INDEX('Bank Import'!$C$4:$C$1003,$D141-3))</f>
        <v/>
      </c>
      <c r="G141">
        <f>IF($A141="","",IF($D141="","UNMATCHED","Matched"))</f>
        <v/>
      </c>
    </row>
    <row r="142">
      <c r="A142">
        <f>IF(Payouts!A144="","",Payouts!A144)</f>
        <v/>
      </c>
      <c r="B142" s="7">
        <f>IF($A142="","",DATE(LEFT(Payouts!B144,4),MID(Payouts!B144,6,2),MID(Payouts!B144,9,2)))</f>
        <v/>
      </c>
      <c r="C142" s="8">
        <f>IF($A142="","",Payouts!C144)</f>
        <v/>
      </c>
      <c r="D142">
        <f>IF($A142="","",IF(SUMPRODUCT(MAX(IFERROR((ABS('Bank Import'!$C$4:$C$1003-$C142)&lt;0.005)*(ABS('Bank Import'!$A$4:$A$1003-$B142)&lt;=$J$1),0)*ROW('Bank Import'!$A$4:$A$1003)))=0,"",SUMPRODUCT(MAX(IFERROR((ABS('Bank Import'!$C$4:$C$1003-$C142)&lt;0.005)*(ABS('Bank Import'!$A$4:$A$1003-$B142)&lt;=$J$1),0)*ROW('Bank Import'!$A$4:$A$1003)))))</f>
        <v/>
      </c>
      <c r="E142" s="7">
        <f>IF(OR($A142="",$D142=""),"",INDEX('Bank Import'!$A$4:$A$1003,$D142-3))</f>
        <v/>
      </c>
      <c r="F142" s="8">
        <f>IF(OR($A142="",$D142=""),"",INDEX('Bank Import'!$C$4:$C$1003,$D142-3))</f>
        <v/>
      </c>
      <c r="G142">
        <f>IF($A142="","",IF($D142="","UNMATCHED","Matched"))</f>
        <v/>
      </c>
    </row>
    <row r="143">
      <c r="A143">
        <f>IF(Payouts!A145="","",Payouts!A145)</f>
        <v/>
      </c>
      <c r="B143" s="7">
        <f>IF($A143="","",DATE(LEFT(Payouts!B145,4),MID(Payouts!B145,6,2),MID(Payouts!B145,9,2)))</f>
        <v/>
      </c>
      <c r="C143" s="8">
        <f>IF($A143="","",Payouts!C145)</f>
        <v/>
      </c>
      <c r="D143">
        <f>IF($A143="","",IF(SUMPRODUCT(MAX(IFERROR((ABS('Bank Import'!$C$4:$C$1003-$C143)&lt;0.005)*(ABS('Bank Import'!$A$4:$A$1003-$B143)&lt;=$J$1),0)*ROW('Bank Import'!$A$4:$A$1003)))=0,"",SUMPRODUCT(MAX(IFERROR((ABS('Bank Import'!$C$4:$C$1003-$C143)&lt;0.005)*(ABS('Bank Import'!$A$4:$A$1003-$B143)&lt;=$J$1),0)*ROW('Bank Import'!$A$4:$A$1003)))))</f>
        <v/>
      </c>
      <c r="E143" s="7">
        <f>IF(OR($A143="",$D143=""),"",INDEX('Bank Import'!$A$4:$A$1003,$D143-3))</f>
        <v/>
      </c>
      <c r="F143" s="8">
        <f>IF(OR($A143="",$D143=""),"",INDEX('Bank Import'!$C$4:$C$1003,$D143-3))</f>
        <v/>
      </c>
      <c r="G143">
        <f>IF($A143="","",IF($D143="","UNMATCHED","Matched"))</f>
        <v/>
      </c>
    </row>
    <row r="144">
      <c r="A144">
        <f>IF(Payouts!A146="","",Payouts!A146)</f>
        <v/>
      </c>
      <c r="B144" s="7">
        <f>IF($A144="","",DATE(LEFT(Payouts!B146,4),MID(Payouts!B146,6,2),MID(Payouts!B146,9,2)))</f>
        <v/>
      </c>
      <c r="C144" s="8">
        <f>IF($A144="","",Payouts!C146)</f>
        <v/>
      </c>
      <c r="D144">
        <f>IF($A144="","",IF(SUMPRODUCT(MAX(IFERROR((ABS('Bank Import'!$C$4:$C$1003-$C144)&lt;0.005)*(ABS('Bank Import'!$A$4:$A$1003-$B144)&lt;=$J$1),0)*ROW('Bank Import'!$A$4:$A$1003)))=0,"",SUMPRODUCT(MAX(IFERROR((ABS('Bank Import'!$C$4:$C$1003-$C144)&lt;0.005)*(ABS('Bank Import'!$A$4:$A$1003-$B144)&lt;=$J$1),0)*ROW('Bank Import'!$A$4:$A$1003)))))</f>
        <v/>
      </c>
      <c r="E144" s="7">
        <f>IF(OR($A144="",$D144=""),"",INDEX('Bank Import'!$A$4:$A$1003,$D144-3))</f>
        <v/>
      </c>
      <c r="F144" s="8">
        <f>IF(OR($A144="",$D144=""),"",INDEX('Bank Import'!$C$4:$C$1003,$D144-3))</f>
        <v/>
      </c>
      <c r="G144">
        <f>IF($A144="","",IF($D144="","UNMATCHED","Matched"))</f>
        <v/>
      </c>
    </row>
    <row r="145">
      <c r="A145">
        <f>IF(Payouts!A147="","",Payouts!A147)</f>
        <v/>
      </c>
      <c r="B145" s="7">
        <f>IF($A145="","",DATE(LEFT(Payouts!B147,4),MID(Payouts!B147,6,2),MID(Payouts!B147,9,2)))</f>
        <v/>
      </c>
      <c r="C145" s="8">
        <f>IF($A145="","",Payouts!C147)</f>
        <v/>
      </c>
      <c r="D145">
        <f>IF($A145="","",IF(SUMPRODUCT(MAX(IFERROR((ABS('Bank Import'!$C$4:$C$1003-$C145)&lt;0.005)*(ABS('Bank Import'!$A$4:$A$1003-$B145)&lt;=$J$1),0)*ROW('Bank Import'!$A$4:$A$1003)))=0,"",SUMPRODUCT(MAX(IFERROR((ABS('Bank Import'!$C$4:$C$1003-$C145)&lt;0.005)*(ABS('Bank Import'!$A$4:$A$1003-$B145)&lt;=$J$1),0)*ROW('Bank Import'!$A$4:$A$1003)))))</f>
        <v/>
      </c>
      <c r="E145" s="7">
        <f>IF(OR($A145="",$D145=""),"",INDEX('Bank Import'!$A$4:$A$1003,$D145-3))</f>
        <v/>
      </c>
      <c r="F145" s="8">
        <f>IF(OR($A145="",$D145=""),"",INDEX('Bank Import'!$C$4:$C$1003,$D145-3))</f>
        <v/>
      </c>
      <c r="G145">
        <f>IF($A145="","",IF($D145="","UNMATCHED","Matched"))</f>
        <v/>
      </c>
    </row>
    <row r="146">
      <c r="A146">
        <f>IF(Payouts!A148="","",Payouts!A148)</f>
        <v/>
      </c>
      <c r="B146" s="7">
        <f>IF($A146="","",DATE(LEFT(Payouts!B148,4),MID(Payouts!B148,6,2),MID(Payouts!B148,9,2)))</f>
        <v/>
      </c>
      <c r="C146" s="8">
        <f>IF($A146="","",Payouts!C148)</f>
        <v/>
      </c>
      <c r="D146">
        <f>IF($A146="","",IF(SUMPRODUCT(MAX(IFERROR((ABS('Bank Import'!$C$4:$C$1003-$C146)&lt;0.005)*(ABS('Bank Import'!$A$4:$A$1003-$B146)&lt;=$J$1),0)*ROW('Bank Import'!$A$4:$A$1003)))=0,"",SUMPRODUCT(MAX(IFERROR((ABS('Bank Import'!$C$4:$C$1003-$C146)&lt;0.005)*(ABS('Bank Import'!$A$4:$A$1003-$B146)&lt;=$J$1),0)*ROW('Bank Import'!$A$4:$A$1003)))))</f>
        <v/>
      </c>
      <c r="E146" s="7">
        <f>IF(OR($A146="",$D146=""),"",INDEX('Bank Import'!$A$4:$A$1003,$D146-3))</f>
        <v/>
      </c>
      <c r="F146" s="8">
        <f>IF(OR($A146="",$D146=""),"",INDEX('Bank Import'!$C$4:$C$1003,$D146-3))</f>
        <v/>
      </c>
      <c r="G146">
        <f>IF($A146="","",IF($D146="","UNMATCHED","Matched"))</f>
        <v/>
      </c>
    </row>
    <row r="147">
      <c r="A147">
        <f>IF(Payouts!A149="","",Payouts!A149)</f>
        <v/>
      </c>
      <c r="B147" s="7">
        <f>IF($A147="","",DATE(LEFT(Payouts!B149,4),MID(Payouts!B149,6,2),MID(Payouts!B149,9,2)))</f>
        <v/>
      </c>
      <c r="C147" s="8">
        <f>IF($A147="","",Payouts!C149)</f>
        <v/>
      </c>
      <c r="D147">
        <f>IF($A147="","",IF(SUMPRODUCT(MAX(IFERROR((ABS('Bank Import'!$C$4:$C$1003-$C147)&lt;0.005)*(ABS('Bank Import'!$A$4:$A$1003-$B147)&lt;=$J$1),0)*ROW('Bank Import'!$A$4:$A$1003)))=0,"",SUMPRODUCT(MAX(IFERROR((ABS('Bank Import'!$C$4:$C$1003-$C147)&lt;0.005)*(ABS('Bank Import'!$A$4:$A$1003-$B147)&lt;=$J$1),0)*ROW('Bank Import'!$A$4:$A$1003)))))</f>
        <v/>
      </c>
      <c r="E147" s="7">
        <f>IF(OR($A147="",$D147=""),"",INDEX('Bank Import'!$A$4:$A$1003,$D147-3))</f>
        <v/>
      </c>
      <c r="F147" s="8">
        <f>IF(OR($A147="",$D147=""),"",INDEX('Bank Import'!$C$4:$C$1003,$D147-3))</f>
        <v/>
      </c>
      <c r="G147">
        <f>IF($A147="","",IF($D147="","UNMATCHED","Matched"))</f>
        <v/>
      </c>
    </row>
    <row r="148">
      <c r="A148">
        <f>IF(Payouts!A150="","",Payouts!A150)</f>
        <v/>
      </c>
      <c r="B148" s="7">
        <f>IF($A148="","",DATE(LEFT(Payouts!B150,4),MID(Payouts!B150,6,2),MID(Payouts!B150,9,2)))</f>
        <v/>
      </c>
      <c r="C148" s="8">
        <f>IF($A148="","",Payouts!C150)</f>
        <v/>
      </c>
      <c r="D148">
        <f>IF($A148="","",IF(SUMPRODUCT(MAX(IFERROR((ABS('Bank Import'!$C$4:$C$1003-$C148)&lt;0.005)*(ABS('Bank Import'!$A$4:$A$1003-$B148)&lt;=$J$1),0)*ROW('Bank Import'!$A$4:$A$1003)))=0,"",SUMPRODUCT(MAX(IFERROR((ABS('Bank Import'!$C$4:$C$1003-$C148)&lt;0.005)*(ABS('Bank Import'!$A$4:$A$1003-$B148)&lt;=$J$1),0)*ROW('Bank Import'!$A$4:$A$1003)))))</f>
        <v/>
      </c>
      <c r="E148" s="7">
        <f>IF(OR($A148="",$D148=""),"",INDEX('Bank Import'!$A$4:$A$1003,$D148-3))</f>
        <v/>
      </c>
      <c r="F148" s="8">
        <f>IF(OR($A148="",$D148=""),"",INDEX('Bank Import'!$C$4:$C$1003,$D148-3))</f>
        <v/>
      </c>
      <c r="G148">
        <f>IF($A148="","",IF($D148="","UNMATCHED","Matched"))</f>
        <v/>
      </c>
    </row>
    <row r="149">
      <c r="A149">
        <f>IF(Payouts!A151="","",Payouts!A151)</f>
        <v/>
      </c>
      <c r="B149" s="7">
        <f>IF($A149="","",DATE(LEFT(Payouts!B151,4),MID(Payouts!B151,6,2),MID(Payouts!B151,9,2)))</f>
        <v/>
      </c>
      <c r="C149" s="8">
        <f>IF($A149="","",Payouts!C151)</f>
        <v/>
      </c>
      <c r="D149">
        <f>IF($A149="","",IF(SUMPRODUCT(MAX(IFERROR((ABS('Bank Import'!$C$4:$C$1003-$C149)&lt;0.005)*(ABS('Bank Import'!$A$4:$A$1003-$B149)&lt;=$J$1),0)*ROW('Bank Import'!$A$4:$A$1003)))=0,"",SUMPRODUCT(MAX(IFERROR((ABS('Bank Import'!$C$4:$C$1003-$C149)&lt;0.005)*(ABS('Bank Import'!$A$4:$A$1003-$B149)&lt;=$J$1),0)*ROW('Bank Import'!$A$4:$A$1003)))))</f>
        <v/>
      </c>
      <c r="E149" s="7">
        <f>IF(OR($A149="",$D149=""),"",INDEX('Bank Import'!$A$4:$A$1003,$D149-3))</f>
        <v/>
      </c>
      <c r="F149" s="8">
        <f>IF(OR($A149="",$D149=""),"",INDEX('Bank Import'!$C$4:$C$1003,$D149-3))</f>
        <v/>
      </c>
      <c r="G149">
        <f>IF($A149="","",IF($D149="","UNMATCHED","Matched"))</f>
        <v/>
      </c>
    </row>
    <row r="150">
      <c r="A150">
        <f>IF(Payouts!A152="","",Payouts!A152)</f>
        <v/>
      </c>
      <c r="B150" s="7">
        <f>IF($A150="","",DATE(LEFT(Payouts!B152,4),MID(Payouts!B152,6,2),MID(Payouts!B152,9,2)))</f>
        <v/>
      </c>
      <c r="C150" s="8">
        <f>IF($A150="","",Payouts!C152)</f>
        <v/>
      </c>
      <c r="D150">
        <f>IF($A150="","",IF(SUMPRODUCT(MAX(IFERROR((ABS('Bank Import'!$C$4:$C$1003-$C150)&lt;0.005)*(ABS('Bank Import'!$A$4:$A$1003-$B150)&lt;=$J$1),0)*ROW('Bank Import'!$A$4:$A$1003)))=0,"",SUMPRODUCT(MAX(IFERROR((ABS('Bank Import'!$C$4:$C$1003-$C150)&lt;0.005)*(ABS('Bank Import'!$A$4:$A$1003-$B150)&lt;=$J$1),0)*ROW('Bank Import'!$A$4:$A$1003)))))</f>
        <v/>
      </c>
      <c r="E150" s="7">
        <f>IF(OR($A150="",$D150=""),"",INDEX('Bank Import'!$A$4:$A$1003,$D150-3))</f>
        <v/>
      </c>
      <c r="F150" s="8">
        <f>IF(OR($A150="",$D150=""),"",INDEX('Bank Import'!$C$4:$C$1003,$D150-3))</f>
        <v/>
      </c>
      <c r="G150">
        <f>IF($A150="","",IF($D150="","UNMATCHED","Matched"))</f>
        <v/>
      </c>
    </row>
    <row r="151">
      <c r="A151">
        <f>IF(Payouts!A153="","",Payouts!A153)</f>
        <v/>
      </c>
      <c r="B151" s="7">
        <f>IF($A151="","",DATE(LEFT(Payouts!B153,4),MID(Payouts!B153,6,2),MID(Payouts!B153,9,2)))</f>
        <v/>
      </c>
      <c r="C151" s="8">
        <f>IF($A151="","",Payouts!C153)</f>
        <v/>
      </c>
      <c r="D151">
        <f>IF($A151="","",IF(SUMPRODUCT(MAX(IFERROR((ABS('Bank Import'!$C$4:$C$1003-$C151)&lt;0.005)*(ABS('Bank Import'!$A$4:$A$1003-$B151)&lt;=$J$1),0)*ROW('Bank Import'!$A$4:$A$1003)))=0,"",SUMPRODUCT(MAX(IFERROR((ABS('Bank Import'!$C$4:$C$1003-$C151)&lt;0.005)*(ABS('Bank Import'!$A$4:$A$1003-$B151)&lt;=$J$1),0)*ROW('Bank Import'!$A$4:$A$1003)))))</f>
        <v/>
      </c>
      <c r="E151" s="7">
        <f>IF(OR($A151="",$D151=""),"",INDEX('Bank Import'!$A$4:$A$1003,$D151-3))</f>
        <v/>
      </c>
      <c r="F151" s="8">
        <f>IF(OR($A151="",$D151=""),"",INDEX('Bank Import'!$C$4:$C$1003,$D151-3))</f>
        <v/>
      </c>
      <c r="G151">
        <f>IF($A151="","",IF($D151="","UNMATCHED","Matched"))</f>
        <v/>
      </c>
    </row>
    <row r="152">
      <c r="A152">
        <f>IF(Payouts!A154="","",Payouts!A154)</f>
        <v/>
      </c>
      <c r="B152" s="7">
        <f>IF($A152="","",DATE(LEFT(Payouts!B154,4),MID(Payouts!B154,6,2),MID(Payouts!B154,9,2)))</f>
        <v/>
      </c>
      <c r="C152" s="8">
        <f>IF($A152="","",Payouts!C154)</f>
        <v/>
      </c>
      <c r="D152">
        <f>IF($A152="","",IF(SUMPRODUCT(MAX(IFERROR((ABS('Bank Import'!$C$4:$C$1003-$C152)&lt;0.005)*(ABS('Bank Import'!$A$4:$A$1003-$B152)&lt;=$J$1),0)*ROW('Bank Import'!$A$4:$A$1003)))=0,"",SUMPRODUCT(MAX(IFERROR((ABS('Bank Import'!$C$4:$C$1003-$C152)&lt;0.005)*(ABS('Bank Import'!$A$4:$A$1003-$B152)&lt;=$J$1),0)*ROW('Bank Import'!$A$4:$A$1003)))))</f>
        <v/>
      </c>
      <c r="E152" s="7">
        <f>IF(OR($A152="",$D152=""),"",INDEX('Bank Import'!$A$4:$A$1003,$D152-3))</f>
        <v/>
      </c>
      <c r="F152" s="8">
        <f>IF(OR($A152="",$D152=""),"",INDEX('Bank Import'!$C$4:$C$1003,$D152-3))</f>
        <v/>
      </c>
      <c r="G152">
        <f>IF($A152="","",IF($D152="","UNMATCHED","Matched"))</f>
        <v/>
      </c>
    </row>
    <row r="153">
      <c r="A153">
        <f>IF(Payouts!A155="","",Payouts!A155)</f>
        <v/>
      </c>
      <c r="B153" s="7">
        <f>IF($A153="","",DATE(LEFT(Payouts!B155,4),MID(Payouts!B155,6,2),MID(Payouts!B155,9,2)))</f>
        <v/>
      </c>
      <c r="C153" s="8">
        <f>IF($A153="","",Payouts!C155)</f>
        <v/>
      </c>
      <c r="D153">
        <f>IF($A153="","",IF(SUMPRODUCT(MAX(IFERROR((ABS('Bank Import'!$C$4:$C$1003-$C153)&lt;0.005)*(ABS('Bank Import'!$A$4:$A$1003-$B153)&lt;=$J$1),0)*ROW('Bank Import'!$A$4:$A$1003)))=0,"",SUMPRODUCT(MAX(IFERROR((ABS('Bank Import'!$C$4:$C$1003-$C153)&lt;0.005)*(ABS('Bank Import'!$A$4:$A$1003-$B153)&lt;=$J$1),0)*ROW('Bank Import'!$A$4:$A$1003)))))</f>
        <v/>
      </c>
      <c r="E153" s="7">
        <f>IF(OR($A153="",$D153=""),"",INDEX('Bank Import'!$A$4:$A$1003,$D153-3))</f>
        <v/>
      </c>
      <c r="F153" s="8">
        <f>IF(OR($A153="",$D153=""),"",INDEX('Bank Import'!$C$4:$C$1003,$D153-3))</f>
        <v/>
      </c>
      <c r="G153">
        <f>IF($A153="","",IF($D153="","UNMATCHED","Matched"))</f>
        <v/>
      </c>
    </row>
    <row r="154">
      <c r="A154">
        <f>IF(Payouts!A156="","",Payouts!A156)</f>
        <v/>
      </c>
      <c r="B154" s="7">
        <f>IF($A154="","",DATE(LEFT(Payouts!B156,4),MID(Payouts!B156,6,2),MID(Payouts!B156,9,2)))</f>
        <v/>
      </c>
      <c r="C154" s="8">
        <f>IF($A154="","",Payouts!C156)</f>
        <v/>
      </c>
      <c r="D154">
        <f>IF($A154="","",IF(SUMPRODUCT(MAX(IFERROR((ABS('Bank Import'!$C$4:$C$1003-$C154)&lt;0.005)*(ABS('Bank Import'!$A$4:$A$1003-$B154)&lt;=$J$1),0)*ROW('Bank Import'!$A$4:$A$1003)))=0,"",SUMPRODUCT(MAX(IFERROR((ABS('Bank Import'!$C$4:$C$1003-$C154)&lt;0.005)*(ABS('Bank Import'!$A$4:$A$1003-$B154)&lt;=$J$1),0)*ROW('Bank Import'!$A$4:$A$1003)))))</f>
        <v/>
      </c>
      <c r="E154" s="7">
        <f>IF(OR($A154="",$D154=""),"",INDEX('Bank Import'!$A$4:$A$1003,$D154-3))</f>
        <v/>
      </c>
      <c r="F154" s="8">
        <f>IF(OR($A154="",$D154=""),"",INDEX('Bank Import'!$C$4:$C$1003,$D154-3))</f>
        <v/>
      </c>
      <c r="G154">
        <f>IF($A154="","",IF($D154="","UNMATCHED","Matched"))</f>
        <v/>
      </c>
    </row>
    <row r="155">
      <c r="A155">
        <f>IF(Payouts!A157="","",Payouts!A157)</f>
        <v/>
      </c>
      <c r="B155" s="7">
        <f>IF($A155="","",DATE(LEFT(Payouts!B157,4),MID(Payouts!B157,6,2),MID(Payouts!B157,9,2)))</f>
        <v/>
      </c>
      <c r="C155" s="8">
        <f>IF($A155="","",Payouts!C157)</f>
        <v/>
      </c>
      <c r="D155">
        <f>IF($A155="","",IF(SUMPRODUCT(MAX(IFERROR((ABS('Bank Import'!$C$4:$C$1003-$C155)&lt;0.005)*(ABS('Bank Import'!$A$4:$A$1003-$B155)&lt;=$J$1),0)*ROW('Bank Import'!$A$4:$A$1003)))=0,"",SUMPRODUCT(MAX(IFERROR((ABS('Bank Import'!$C$4:$C$1003-$C155)&lt;0.005)*(ABS('Bank Import'!$A$4:$A$1003-$B155)&lt;=$J$1),0)*ROW('Bank Import'!$A$4:$A$1003)))))</f>
        <v/>
      </c>
      <c r="E155" s="7">
        <f>IF(OR($A155="",$D155=""),"",INDEX('Bank Import'!$A$4:$A$1003,$D155-3))</f>
        <v/>
      </c>
      <c r="F155" s="8">
        <f>IF(OR($A155="",$D155=""),"",INDEX('Bank Import'!$C$4:$C$1003,$D155-3))</f>
        <v/>
      </c>
      <c r="G155">
        <f>IF($A155="","",IF($D155="","UNMATCHED","Matched"))</f>
        <v/>
      </c>
    </row>
    <row r="156">
      <c r="A156">
        <f>IF(Payouts!A158="","",Payouts!A158)</f>
        <v/>
      </c>
      <c r="B156" s="7">
        <f>IF($A156="","",DATE(LEFT(Payouts!B158,4),MID(Payouts!B158,6,2),MID(Payouts!B158,9,2)))</f>
        <v/>
      </c>
      <c r="C156" s="8">
        <f>IF($A156="","",Payouts!C158)</f>
        <v/>
      </c>
      <c r="D156">
        <f>IF($A156="","",IF(SUMPRODUCT(MAX(IFERROR((ABS('Bank Import'!$C$4:$C$1003-$C156)&lt;0.005)*(ABS('Bank Import'!$A$4:$A$1003-$B156)&lt;=$J$1),0)*ROW('Bank Import'!$A$4:$A$1003)))=0,"",SUMPRODUCT(MAX(IFERROR((ABS('Bank Import'!$C$4:$C$1003-$C156)&lt;0.005)*(ABS('Bank Import'!$A$4:$A$1003-$B156)&lt;=$J$1),0)*ROW('Bank Import'!$A$4:$A$1003)))))</f>
        <v/>
      </c>
      <c r="E156" s="7">
        <f>IF(OR($A156="",$D156=""),"",INDEX('Bank Import'!$A$4:$A$1003,$D156-3))</f>
        <v/>
      </c>
      <c r="F156" s="8">
        <f>IF(OR($A156="",$D156=""),"",INDEX('Bank Import'!$C$4:$C$1003,$D156-3))</f>
        <v/>
      </c>
      <c r="G156">
        <f>IF($A156="","",IF($D156="","UNMATCHED","Matched"))</f>
        <v/>
      </c>
    </row>
    <row r="157">
      <c r="A157">
        <f>IF(Payouts!A159="","",Payouts!A159)</f>
        <v/>
      </c>
      <c r="B157" s="7">
        <f>IF($A157="","",DATE(LEFT(Payouts!B159,4),MID(Payouts!B159,6,2),MID(Payouts!B159,9,2)))</f>
        <v/>
      </c>
      <c r="C157" s="8">
        <f>IF($A157="","",Payouts!C159)</f>
        <v/>
      </c>
      <c r="D157">
        <f>IF($A157="","",IF(SUMPRODUCT(MAX(IFERROR((ABS('Bank Import'!$C$4:$C$1003-$C157)&lt;0.005)*(ABS('Bank Import'!$A$4:$A$1003-$B157)&lt;=$J$1),0)*ROW('Bank Import'!$A$4:$A$1003)))=0,"",SUMPRODUCT(MAX(IFERROR((ABS('Bank Import'!$C$4:$C$1003-$C157)&lt;0.005)*(ABS('Bank Import'!$A$4:$A$1003-$B157)&lt;=$J$1),0)*ROW('Bank Import'!$A$4:$A$1003)))))</f>
        <v/>
      </c>
      <c r="E157" s="7">
        <f>IF(OR($A157="",$D157=""),"",INDEX('Bank Import'!$A$4:$A$1003,$D157-3))</f>
        <v/>
      </c>
      <c r="F157" s="8">
        <f>IF(OR($A157="",$D157=""),"",INDEX('Bank Import'!$C$4:$C$1003,$D157-3))</f>
        <v/>
      </c>
      <c r="G157">
        <f>IF($A157="","",IF($D157="","UNMATCHED","Matched"))</f>
        <v/>
      </c>
    </row>
    <row r="158">
      <c r="A158">
        <f>IF(Payouts!A160="","",Payouts!A160)</f>
        <v/>
      </c>
      <c r="B158" s="7">
        <f>IF($A158="","",DATE(LEFT(Payouts!B160,4),MID(Payouts!B160,6,2),MID(Payouts!B160,9,2)))</f>
        <v/>
      </c>
      <c r="C158" s="8">
        <f>IF($A158="","",Payouts!C160)</f>
        <v/>
      </c>
      <c r="D158">
        <f>IF($A158="","",IF(SUMPRODUCT(MAX(IFERROR((ABS('Bank Import'!$C$4:$C$1003-$C158)&lt;0.005)*(ABS('Bank Import'!$A$4:$A$1003-$B158)&lt;=$J$1),0)*ROW('Bank Import'!$A$4:$A$1003)))=0,"",SUMPRODUCT(MAX(IFERROR((ABS('Bank Import'!$C$4:$C$1003-$C158)&lt;0.005)*(ABS('Bank Import'!$A$4:$A$1003-$B158)&lt;=$J$1),0)*ROW('Bank Import'!$A$4:$A$1003)))))</f>
        <v/>
      </c>
      <c r="E158" s="7">
        <f>IF(OR($A158="",$D158=""),"",INDEX('Bank Import'!$A$4:$A$1003,$D158-3))</f>
        <v/>
      </c>
      <c r="F158" s="8">
        <f>IF(OR($A158="",$D158=""),"",INDEX('Bank Import'!$C$4:$C$1003,$D158-3))</f>
        <v/>
      </c>
      <c r="G158">
        <f>IF($A158="","",IF($D158="","UNMATCHED","Matched"))</f>
        <v/>
      </c>
    </row>
    <row r="159">
      <c r="A159">
        <f>IF(Payouts!A161="","",Payouts!A161)</f>
        <v/>
      </c>
      <c r="B159" s="7">
        <f>IF($A159="","",DATE(LEFT(Payouts!B161,4),MID(Payouts!B161,6,2),MID(Payouts!B161,9,2)))</f>
        <v/>
      </c>
      <c r="C159" s="8">
        <f>IF($A159="","",Payouts!C161)</f>
        <v/>
      </c>
      <c r="D159">
        <f>IF($A159="","",IF(SUMPRODUCT(MAX(IFERROR((ABS('Bank Import'!$C$4:$C$1003-$C159)&lt;0.005)*(ABS('Bank Import'!$A$4:$A$1003-$B159)&lt;=$J$1),0)*ROW('Bank Import'!$A$4:$A$1003)))=0,"",SUMPRODUCT(MAX(IFERROR((ABS('Bank Import'!$C$4:$C$1003-$C159)&lt;0.005)*(ABS('Bank Import'!$A$4:$A$1003-$B159)&lt;=$J$1),0)*ROW('Bank Import'!$A$4:$A$1003)))))</f>
        <v/>
      </c>
      <c r="E159" s="7">
        <f>IF(OR($A159="",$D159=""),"",INDEX('Bank Import'!$A$4:$A$1003,$D159-3))</f>
        <v/>
      </c>
      <c r="F159" s="8">
        <f>IF(OR($A159="",$D159=""),"",INDEX('Bank Import'!$C$4:$C$1003,$D159-3))</f>
        <v/>
      </c>
      <c r="G159">
        <f>IF($A159="","",IF($D159="","UNMATCHED","Matched"))</f>
        <v/>
      </c>
    </row>
    <row r="160">
      <c r="A160">
        <f>IF(Payouts!A162="","",Payouts!A162)</f>
        <v/>
      </c>
      <c r="B160" s="7">
        <f>IF($A160="","",DATE(LEFT(Payouts!B162,4),MID(Payouts!B162,6,2),MID(Payouts!B162,9,2)))</f>
        <v/>
      </c>
      <c r="C160" s="8">
        <f>IF($A160="","",Payouts!C162)</f>
        <v/>
      </c>
      <c r="D160">
        <f>IF($A160="","",IF(SUMPRODUCT(MAX(IFERROR((ABS('Bank Import'!$C$4:$C$1003-$C160)&lt;0.005)*(ABS('Bank Import'!$A$4:$A$1003-$B160)&lt;=$J$1),0)*ROW('Bank Import'!$A$4:$A$1003)))=0,"",SUMPRODUCT(MAX(IFERROR((ABS('Bank Import'!$C$4:$C$1003-$C160)&lt;0.005)*(ABS('Bank Import'!$A$4:$A$1003-$B160)&lt;=$J$1),0)*ROW('Bank Import'!$A$4:$A$1003)))))</f>
        <v/>
      </c>
      <c r="E160" s="7">
        <f>IF(OR($A160="",$D160=""),"",INDEX('Bank Import'!$A$4:$A$1003,$D160-3))</f>
        <v/>
      </c>
      <c r="F160" s="8">
        <f>IF(OR($A160="",$D160=""),"",INDEX('Bank Import'!$C$4:$C$1003,$D160-3))</f>
        <v/>
      </c>
      <c r="G160">
        <f>IF($A160="","",IF($D160="","UNMATCHED","Matched"))</f>
        <v/>
      </c>
    </row>
    <row r="161">
      <c r="A161">
        <f>IF(Payouts!A163="","",Payouts!A163)</f>
        <v/>
      </c>
      <c r="B161" s="7">
        <f>IF($A161="","",DATE(LEFT(Payouts!B163,4),MID(Payouts!B163,6,2),MID(Payouts!B163,9,2)))</f>
        <v/>
      </c>
      <c r="C161" s="8">
        <f>IF($A161="","",Payouts!C163)</f>
        <v/>
      </c>
      <c r="D161">
        <f>IF($A161="","",IF(SUMPRODUCT(MAX(IFERROR((ABS('Bank Import'!$C$4:$C$1003-$C161)&lt;0.005)*(ABS('Bank Import'!$A$4:$A$1003-$B161)&lt;=$J$1),0)*ROW('Bank Import'!$A$4:$A$1003)))=0,"",SUMPRODUCT(MAX(IFERROR((ABS('Bank Import'!$C$4:$C$1003-$C161)&lt;0.005)*(ABS('Bank Import'!$A$4:$A$1003-$B161)&lt;=$J$1),0)*ROW('Bank Import'!$A$4:$A$1003)))))</f>
        <v/>
      </c>
      <c r="E161" s="7">
        <f>IF(OR($A161="",$D161=""),"",INDEX('Bank Import'!$A$4:$A$1003,$D161-3))</f>
        <v/>
      </c>
      <c r="F161" s="8">
        <f>IF(OR($A161="",$D161=""),"",INDEX('Bank Import'!$C$4:$C$1003,$D161-3))</f>
        <v/>
      </c>
      <c r="G161">
        <f>IF($A161="","",IF($D161="","UNMATCHED","Matched"))</f>
        <v/>
      </c>
    </row>
    <row r="162">
      <c r="A162">
        <f>IF(Payouts!A164="","",Payouts!A164)</f>
        <v/>
      </c>
      <c r="B162" s="7">
        <f>IF($A162="","",DATE(LEFT(Payouts!B164,4),MID(Payouts!B164,6,2),MID(Payouts!B164,9,2)))</f>
        <v/>
      </c>
      <c r="C162" s="8">
        <f>IF($A162="","",Payouts!C164)</f>
        <v/>
      </c>
      <c r="D162">
        <f>IF($A162="","",IF(SUMPRODUCT(MAX(IFERROR((ABS('Bank Import'!$C$4:$C$1003-$C162)&lt;0.005)*(ABS('Bank Import'!$A$4:$A$1003-$B162)&lt;=$J$1),0)*ROW('Bank Import'!$A$4:$A$1003)))=0,"",SUMPRODUCT(MAX(IFERROR((ABS('Bank Import'!$C$4:$C$1003-$C162)&lt;0.005)*(ABS('Bank Import'!$A$4:$A$1003-$B162)&lt;=$J$1),0)*ROW('Bank Import'!$A$4:$A$1003)))))</f>
        <v/>
      </c>
      <c r="E162" s="7">
        <f>IF(OR($A162="",$D162=""),"",INDEX('Bank Import'!$A$4:$A$1003,$D162-3))</f>
        <v/>
      </c>
      <c r="F162" s="8">
        <f>IF(OR($A162="",$D162=""),"",INDEX('Bank Import'!$C$4:$C$1003,$D162-3))</f>
        <v/>
      </c>
      <c r="G162">
        <f>IF($A162="","",IF($D162="","UNMATCHED","Matched"))</f>
        <v/>
      </c>
    </row>
    <row r="163">
      <c r="A163">
        <f>IF(Payouts!A165="","",Payouts!A165)</f>
        <v/>
      </c>
      <c r="B163" s="7">
        <f>IF($A163="","",DATE(LEFT(Payouts!B165,4),MID(Payouts!B165,6,2),MID(Payouts!B165,9,2)))</f>
        <v/>
      </c>
      <c r="C163" s="8">
        <f>IF($A163="","",Payouts!C165)</f>
        <v/>
      </c>
      <c r="D163">
        <f>IF($A163="","",IF(SUMPRODUCT(MAX(IFERROR((ABS('Bank Import'!$C$4:$C$1003-$C163)&lt;0.005)*(ABS('Bank Import'!$A$4:$A$1003-$B163)&lt;=$J$1),0)*ROW('Bank Import'!$A$4:$A$1003)))=0,"",SUMPRODUCT(MAX(IFERROR((ABS('Bank Import'!$C$4:$C$1003-$C163)&lt;0.005)*(ABS('Bank Import'!$A$4:$A$1003-$B163)&lt;=$J$1),0)*ROW('Bank Import'!$A$4:$A$1003)))))</f>
        <v/>
      </c>
      <c r="E163" s="7">
        <f>IF(OR($A163="",$D163=""),"",INDEX('Bank Import'!$A$4:$A$1003,$D163-3))</f>
        <v/>
      </c>
      <c r="F163" s="8">
        <f>IF(OR($A163="",$D163=""),"",INDEX('Bank Import'!$C$4:$C$1003,$D163-3))</f>
        <v/>
      </c>
      <c r="G163">
        <f>IF($A163="","",IF($D163="","UNMATCHED","Matched"))</f>
        <v/>
      </c>
    </row>
    <row r="164">
      <c r="A164">
        <f>IF(Payouts!A166="","",Payouts!A166)</f>
        <v/>
      </c>
      <c r="B164" s="7">
        <f>IF($A164="","",DATE(LEFT(Payouts!B166,4),MID(Payouts!B166,6,2),MID(Payouts!B166,9,2)))</f>
        <v/>
      </c>
      <c r="C164" s="8">
        <f>IF($A164="","",Payouts!C166)</f>
        <v/>
      </c>
      <c r="D164">
        <f>IF($A164="","",IF(SUMPRODUCT(MAX(IFERROR((ABS('Bank Import'!$C$4:$C$1003-$C164)&lt;0.005)*(ABS('Bank Import'!$A$4:$A$1003-$B164)&lt;=$J$1),0)*ROW('Bank Import'!$A$4:$A$1003)))=0,"",SUMPRODUCT(MAX(IFERROR((ABS('Bank Import'!$C$4:$C$1003-$C164)&lt;0.005)*(ABS('Bank Import'!$A$4:$A$1003-$B164)&lt;=$J$1),0)*ROW('Bank Import'!$A$4:$A$1003)))))</f>
        <v/>
      </c>
      <c r="E164" s="7">
        <f>IF(OR($A164="",$D164=""),"",INDEX('Bank Import'!$A$4:$A$1003,$D164-3))</f>
        <v/>
      </c>
      <c r="F164" s="8">
        <f>IF(OR($A164="",$D164=""),"",INDEX('Bank Import'!$C$4:$C$1003,$D164-3))</f>
        <v/>
      </c>
      <c r="G164">
        <f>IF($A164="","",IF($D164="","UNMATCHED","Matched"))</f>
        <v/>
      </c>
    </row>
    <row r="165">
      <c r="A165">
        <f>IF(Payouts!A167="","",Payouts!A167)</f>
        <v/>
      </c>
      <c r="B165" s="7">
        <f>IF($A165="","",DATE(LEFT(Payouts!B167,4),MID(Payouts!B167,6,2),MID(Payouts!B167,9,2)))</f>
        <v/>
      </c>
      <c r="C165" s="8">
        <f>IF($A165="","",Payouts!C167)</f>
        <v/>
      </c>
      <c r="D165">
        <f>IF($A165="","",IF(SUMPRODUCT(MAX(IFERROR((ABS('Bank Import'!$C$4:$C$1003-$C165)&lt;0.005)*(ABS('Bank Import'!$A$4:$A$1003-$B165)&lt;=$J$1),0)*ROW('Bank Import'!$A$4:$A$1003)))=0,"",SUMPRODUCT(MAX(IFERROR((ABS('Bank Import'!$C$4:$C$1003-$C165)&lt;0.005)*(ABS('Bank Import'!$A$4:$A$1003-$B165)&lt;=$J$1),0)*ROW('Bank Import'!$A$4:$A$1003)))))</f>
        <v/>
      </c>
      <c r="E165" s="7">
        <f>IF(OR($A165="",$D165=""),"",INDEX('Bank Import'!$A$4:$A$1003,$D165-3))</f>
        <v/>
      </c>
      <c r="F165" s="8">
        <f>IF(OR($A165="",$D165=""),"",INDEX('Bank Import'!$C$4:$C$1003,$D165-3))</f>
        <v/>
      </c>
      <c r="G165">
        <f>IF($A165="","",IF($D165="","UNMATCHED","Matched"))</f>
        <v/>
      </c>
    </row>
    <row r="166">
      <c r="A166">
        <f>IF(Payouts!A168="","",Payouts!A168)</f>
        <v/>
      </c>
      <c r="B166" s="7">
        <f>IF($A166="","",DATE(LEFT(Payouts!B168,4),MID(Payouts!B168,6,2),MID(Payouts!B168,9,2)))</f>
        <v/>
      </c>
      <c r="C166" s="8">
        <f>IF($A166="","",Payouts!C168)</f>
        <v/>
      </c>
      <c r="D166">
        <f>IF($A166="","",IF(SUMPRODUCT(MAX(IFERROR((ABS('Bank Import'!$C$4:$C$1003-$C166)&lt;0.005)*(ABS('Bank Import'!$A$4:$A$1003-$B166)&lt;=$J$1),0)*ROW('Bank Import'!$A$4:$A$1003)))=0,"",SUMPRODUCT(MAX(IFERROR((ABS('Bank Import'!$C$4:$C$1003-$C166)&lt;0.005)*(ABS('Bank Import'!$A$4:$A$1003-$B166)&lt;=$J$1),0)*ROW('Bank Import'!$A$4:$A$1003)))))</f>
        <v/>
      </c>
      <c r="E166" s="7">
        <f>IF(OR($A166="",$D166=""),"",INDEX('Bank Import'!$A$4:$A$1003,$D166-3))</f>
        <v/>
      </c>
      <c r="F166" s="8">
        <f>IF(OR($A166="",$D166=""),"",INDEX('Bank Import'!$C$4:$C$1003,$D166-3))</f>
        <v/>
      </c>
      <c r="G166">
        <f>IF($A166="","",IF($D166="","UNMATCHED","Matched"))</f>
        <v/>
      </c>
    </row>
    <row r="167">
      <c r="A167">
        <f>IF(Payouts!A169="","",Payouts!A169)</f>
        <v/>
      </c>
      <c r="B167" s="7">
        <f>IF($A167="","",DATE(LEFT(Payouts!B169,4),MID(Payouts!B169,6,2),MID(Payouts!B169,9,2)))</f>
        <v/>
      </c>
      <c r="C167" s="8">
        <f>IF($A167="","",Payouts!C169)</f>
        <v/>
      </c>
      <c r="D167">
        <f>IF($A167="","",IF(SUMPRODUCT(MAX(IFERROR((ABS('Bank Import'!$C$4:$C$1003-$C167)&lt;0.005)*(ABS('Bank Import'!$A$4:$A$1003-$B167)&lt;=$J$1),0)*ROW('Bank Import'!$A$4:$A$1003)))=0,"",SUMPRODUCT(MAX(IFERROR((ABS('Bank Import'!$C$4:$C$1003-$C167)&lt;0.005)*(ABS('Bank Import'!$A$4:$A$1003-$B167)&lt;=$J$1),0)*ROW('Bank Import'!$A$4:$A$1003)))))</f>
        <v/>
      </c>
      <c r="E167" s="7">
        <f>IF(OR($A167="",$D167=""),"",INDEX('Bank Import'!$A$4:$A$1003,$D167-3))</f>
        <v/>
      </c>
      <c r="F167" s="8">
        <f>IF(OR($A167="",$D167=""),"",INDEX('Bank Import'!$C$4:$C$1003,$D167-3))</f>
        <v/>
      </c>
      <c r="G167">
        <f>IF($A167="","",IF($D167="","UNMATCHED","Matched"))</f>
        <v/>
      </c>
    </row>
    <row r="168">
      <c r="A168">
        <f>IF(Payouts!A170="","",Payouts!A170)</f>
        <v/>
      </c>
      <c r="B168" s="7">
        <f>IF($A168="","",DATE(LEFT(Payouts!B170,4),MID(Payouts!B170,6,2),MID(Payouts!B170,9,2)))</f>
        <v/>
      </c>
      <c r="C168" s="8">
        <f>IF($A168="","",Payouts!C170)</f>
        <v/>
      </c>
      <c r="D168">
        <f>IF($A168="","",IF(SUMPRODUCT(MAX(IFERROR((ABS('Bank Import'!$C$4:$C$1003-$C168)&lt;0.005)*(ABS('Bank Import'!$A$4:$A$1003-$B168)&lt;=$J$1),0)*ROW('Bank Import'!$A$4:$A$1003)))=0,"",SUMPRODUCT(MAX(IFERROR((ABS('Bank Import'!$C$4:$C$1003-$C168)&lt;0.005)*(ABS('Bank Import'!$A$4:$A$1003-$B168)&lt;=$J$1),0)*ROW('Bank Import'!$A$4:$A$1003)))))</f>
        <v/>
      </c>
      <c r="E168" s="7">
        <f>IF(OR($A168="",$D168=""),"",INDEX('Bank Import'!$A$4:$A$1003,$D168-3))</f>
        <v/>
      </c>
      <c r="F168" s="8">
        <f>IF(OR($A168="",$D168=""),"",INDEX('Bank Import'!$C$4:$C$1003,$D168-3))</f>
        <v/>
      </c>
      <c r="G168">
        <f>IF($A168="","",IF($D168="","UNMATCHED","Matched"))</f>
        <v/>
      </c>
    </row>
    <row r="169">
      <c r="A169">
        <f>IF(Payouts!A171="","",Payouts!A171)</f>
        <v/>
      </c>
      <c r="B169" s="7">
        <f>IF($A169="","",DATE(LEFT(Payouts!B171,4),MID(Payouts!B171,6,2),MID(Payouts!B171,9,2)))</f>
        <v/>
      </c>
      <c r="C169" s="8">
        <f>IF($A169="","",Payouts!C171)</f>
        <v/>
      </c>
      <c r="D169">
        <f>IF($A169="","",IF(SUMPRODUCT(MAX(IFERROR((ABS('Bank Import'!$C$4:$C$1003-$C169)&lt;0.005)*(ABS('Bank Import'!$A$4:$A$1003-$B169)&lt;=$J$1),0)*ROW('Bank Import'!$A$4:$A$1003)))=0,"",SUMPRODUCT(MAX(IFERROR((ABS('Bank Import'!$C$4:$C$1003-$C169)&lt;0.005)*(ABS('Bank Import'!$A$4:$A$1003-$B169)&lt;=$J$1),0)*ROW('Bank Import'!$A$4:$A$1003)))))</f>
        <v/>
      </c>
      <c r="E169" s="7">
        <f>IF(OR($A169="",$D169=""),"",INDEX('Bank Import'!$A$4:$A$1003,$D169-3))</f>
        <v/>
      </c>
      <c r="F169" s="8">
        <f>IF(OR($A169="",$D169=""),"",INDEX('Bank Import'!$C$4:$C$1003,$D169-3))</f>
        <v/>
      </c>
      <c r="G169">
        <f>IF($A169="","",IF($D169="","UNMATCHED","Matched"))</f>
        <v/>
      </c>
    </row>
    <row r="170">
      <c r="A170">
        <f>IF(Payouts!A172="","",Payouts!A172)</f>
        <v/>
      </c>
      <c r="B170" s="7">
        <f>IF($A170="","",DATE(LEFT(Payouts!B172,4),MID(Payouts!B172,6,2),MID(Payouts!B172,9,2)))</f>
        <v/>
      </c>
      <c r="C170" s="8">
        <f>IF($A170="","",Payouts!C172)</f>
        <v/>
      </c>
      <c r="D170">
        <f>IF($A170="","",IF(SUMPRODUCT(MAX(IFERROR((ABS('Bank Import'!$C$4:$C$1003-$C170)&lt;0.005)*(ABS('Bank Import'!$A$4:$A$1003-$B170)&lt;=$J$1),0)*ROW('Bank Import'!$A$4:$A$1003)))=0,"",SUMPRODUCT(MAX(IFERROR((ABS('Bank Import'!$C$4:$C$1003-$C170)&lt;0.005)*(ABS('Bank Import'!$A$4:$A$1003-$B170)&lt;=$J$1),0)*ROW('Bank Import'!$A$4:$A$1003)))))</f>
        <v/>
      </c>
      <c r="E170" s="7">
        <f>IF(OR($A170="",$D170=""),"",INDEX('Bank Import'!$A$4:$A$1003,$D170-3))</f>
        <v/>
      </c>
      <c r="F170" s="8">
        <f>IF(OR($A170="",$D170=""),"",INDEX('Bank Import'!$C$4:$C$1003,$D170-3))</f>
        <v/>
      </c>
      <c r="G170">
        <f>IF($A170="","",IF($D170="","UNMATCHED","Matched"))</f>
        <v/>
      </c>
    </row>
    <row r="171">
      <c r="A171">
        <f>IF(Payouts!A173="","",Payouts!A173)</f>
        <v/>
      </c>
      <c r="B171" s="7">
        <f>IF($A171="","",DATE(LEFT(Payouts!B173,4),MID(Payouts!B173,6,2),MID(Payouts!B173,9,2)))</f>
        <v/>
      </c>
      <c r="C171" s="8">
        <f>IF($A171="","",Payouts!C173)</f>
        <v/>
      </c>
      <c r="D171">
        <f>IF($A171="","",IF(SUMPRODUCT(MAX(IFERROR((ABS('Bank Import'!$C$4:$C$1003-$C171)&lt;0.005)*(ABS('Bank Import'!$A$4:$A$1003-$B171)&lt;=$J$1),0)*ROW('Bank Import'!$A$4:$A$1003)))=0,"",SUMPRODUCT(MAX(IFERROR((ABS('Bank Import'!$C$4:$C$1003-$C171)&lt;0.005)*(ABS('Bank Import'!$A$4:$A$1003-$B171)&lt;=$J$1),0)*ROW('Bank Import'!$A$4:$A$1003)))))</f>
        <v/>
      </c>
      <c r="E171" s="7">
        <f>IF(OR($A171="",$D171=""),"",INDEX('Bank Import'!$A$4:$A$1003,$D171-3))</f>
        <v/>
      </c>
      <c r="F171" s="8">
        <f>IF(OR($A171="",$D171=""),"",INDEX('Bank Import'!$C$4:$C$1003,$D171-3))</f>
        <v/>
      </c>
      <c r="G171">
        <f>IF($A171="","",IF($D171="","UNMATCHED","Matched"))</f>
        <v/>
      </c>
    </row>
    <row r="172">
      <c r="A172">
        <f>IF(Payouts!A174="","",Payouts!A174)</f>
        <v/>
      </c>
      <c r="B172" s="7">
        <f>IF($A172="","",DATE(LEFT(Payouts!B174,4),MID(Payouts!B174,6,2),MID(Payouts!B174,9,2)))</f>
        <v/>
      </c>
      <c r="C172" s="8">
        <f>IF($A172="","",Payouts!C174)</f>
        <v/>
      </c>
      <c r="D172">
        <f>IF($A172="","",IF(SUMPRODUCT(MAX(IFERROR((ABS('Bank Import'!$C$4:$C$1003-$C172)&lt;0.005)*(ABS('Bank Import'!$A$4:$A$1003-$B172)&lt;=$J$1),0)*ROW('Bank Import'!$A$4:$A$1003)))=0,"",SUMPRODUCT(MAX(IFERROR((ABS('Bank Import'!$C$4:$C$1003-$C172)&lt;0.005)*(ABS('Bank Import'!$A$4:$A$1003-$B172)&lt;=$J$1),0)*ROW('Bank Import'!$A$4:$A$1003)))))</f>
        <v/>
      </c>
      <c r="E172" s="7">
        <f>IF(OR($A172="",$D172=""),"",INDEX('Bank Import'!$A$4:$A$1003,$D172-3))</f>
        <v/>
      </c>
      <c r="F172" s="8">
        <f>IF(OR($A172="",$D172=""),"",INDEX('Bank Import'!$C$4:$C$1003,$D172-3))</f>
        <v/>
      </c>
      <c r="G172">
        <f>IF($A172="","",IF($D172="","UNMATCHED","Matched"))</f>
        <v/>
      </c>
    </row>
    <row r="173">
      <c r="A173">
        <f>IF(Payouts!A175="","",Payouts!A175)</f>
        <v/>
      </c>
      <c r="B173" s="7">
        <f>IF($A173="","",DATE(LEFT(Payouts!B175,4),MID(Payouts!B175,6,2),MID(Payouts!B175,9,2)))</f>
        <v/>
      </c>
      <c r="C173" s="8">
        <f>IF($A173="","",Payouts!C175)</f>
        <v/>
      </c>
      <c r="D173">
        <f>IF($A173="","",IF(SUMPRODUCT(MAX(IFERROR((ABS('Bank Import'!$C$4:$C$1003-$C173)&lt;0.005)*(ABS('Bank Import'!$A$4:$A$1003-$B173)&lt;=$J$1),0)*ROW('Bank Import'!$A$4:$A$1003)))=0,"",SUMPRODUCT(MAX(IFERROR((ABS('Bank Import'!$C$4:$C$1003-$C173)&lt;0.005)*(ABS('Bank Import'!$A$4:$A$1003-$B173)&lt;=$J$1),0)*ROW('Bank Import'!$A$4:$A$1003)))))</f>
        <v/>
      </c>
      <c r="E173" s="7">
        <f>IF(OR($A173="",$D173=""),"",INDEX('Bank Import'!$A$4:$A$1003,$D173-3))</f>
        <v/>
      </c>
      <c r="F173" s="8">
        <f>IF(OR($A173="",$D173=""),"",INDEX('Bank Import'!$C$4:$C$1003,$D173-3))</f>
        <v/>
      </c>
      <c r="G173">
        <f>IF($A173="","",IF($D173="","UNMATCHED","Matched"))</f>
        <v/>
      </c>
    </row>
    <row r="174">
      <c r="A174">
        <f>IF(Payouts!A176="","",Payouts!A176)</f>
        <v/>
      </c>
      <c r="B174" s="7">
        <f>IF($A174="","",DATE(LEFT(Payouts!B176,4),MID(Payouts!B176,6,2),MID(Payouts!B176,9,2)))</f>
        <v/>
      </c>
      <c r="C174" s="8">
        <f>IF($A174="","",Payouts!C176)</f>
        <v/>
      </c>
      <c r="D174">
        <f>IF($A174="","",IF(SUMPRODUCT(MAX(IFERROR((ABS('Bank Import'!$C$4:$C$1003-$C174)&lt;0.005)*(ABS('Bank Import'!$A$4:$A$1003-$B174)&lt;=$J$1),0)*ROW('Bank Import'!$A$4:$A$1003)))=0,"",SUMPRODUCT(MAX(IFERROR((ABS('Bank Import'!$C$4:$C$1003-$C174)&lt;0.005)*(ABS('Bank Import'!$A$4:$A$1003-$B174)&lt;=$J$1),0)*ROW('Bank Import'!$A$4:$A$1003)))))</f>
        <v/>
      </c>
      <c r="E174" s="7">
        <f>IF(OR($A174="",$D174=""),"",INDEX('Bank Import'!$A$4:$A$1003,$D174-3))</f>
        <v/>
      </c>
      <c r="F174" s="8">
        <f>IF(OR($A174="",$D174=""),"",INDEX('Bank Import'!$C$4:$C$1003,$D174-3))</f>
        <v/>
      </c>
      <c r="G174">
        <f>IF($A174="","",IF($D174="","UNMATCHED","Matched"))</f>
        <v/>
      </c>
    </row>
    <row r="175">
      <c r="A175">
        <f>IF(Payouts!A177="","",Payouts!A177)</f>
        <v/>
      </c>
      <c r="B175" s="7">
        <f>IF($A175="","",DATE(LEFT(Payouts!B177,4),MID(Payouts!B177,6,2),MID(Payouts!B177,9,2)))</f>
        <v/>
      </c>
      <c r="C175" s="8">
        <f>IF($A175="","",Payouts!C177)</f>
        <v/>
      </c>
      <c r="D175">
        <f>IF($A175="","",IF(SUMPRODUCT(MAX(IFERROR((ABS('Bank Import'!$C$4:$C$1003-$C175)&lt;0.005)*(ABS('Bank Import'!$A$4:$A$1003-$B175)&lt;=$J$1),0)*ROW('Bank Import'!$A$4:$A$1003)))=0,"",SUMPRODUCT(MAX(IFERROR((ABS('Bank Import'!$C$4:$C$1003-$C175)&lt;0.005)*(ABS('Bank Import'!$A$4:$A$1003-$B175)&lt;=$J$1),0)*ROW('Bank Import'!$A$4:$A$1003)))))</f>
        <v/>
      </c>
      <c r="E175" s="7">
        <f>IF(OR($A175="",$D175=""),"",INDEX('Bank Import'!$A$4:$A$1003,$D175-3))</f>
        <v/>
      </c>
      <c r="F175" s="8">
        <f>IF(OR($A175="",$D175=""),"",INDEX('Bank Import'!$C$4:$C$1003,$D175-3))</f>
        <v/>
      </c>
      <c r="G175">
        <f>IF($A175="","",IF($D175="","UNMATCHED","Matched"))</f>
        <v/>
      </c>
    </row>
    <row r="176">
      <c r="A176">
        <f>IF(Payouts!A178="","",Payouts!A178)</f>
        <v/>
      </c>
      <c r="B176" s="7">
        <f>IF($A176="","",DATE(LEFT(Payouts!B178,4),MID(Payouts!B178,6,2),MID(Payouts!B178,9,2)))</f>
        <v/>
      </c>
      <c r="C176" s="8">
        <f>IF($A176="","",Payouts!C178)</f>
        <v/>
      </c>
      <c r="D176">
        <f>IF($A176="","",IF(SUMPRODUCT(MAX(IFERROR((ABS('Bank Import'!$C$4:$C$1003-$C176)&lt;0.005)*(ABS('Bank Import'!$A$4:$A$1003-$B176)&lt;=$J$1),0)*ROW('Bank Import'!$A$4:$A$1003)))=0,"",SUMPRODUCT(MAX(IFERROR((ABS('Bank Import'!$C$4:$C$1003-$C176)&lt;0.005)*(ABS('Bank Import'!$A$4:$A$1003-$B176)&lt;=$J$1),0)*ROW('Bank Import'!$A$4:$A$1003)))))</f>
        <v/>
      </c>
      <c r="E176" s="7">
        <f>IF(OR($A176="",$D176=""),"",INDEX('Bank Import'!$A$4:$A$1003,$D176-3))</f>
        <v/>
      </c>
      <c r="F176" s="8">
        <f>IF(OR($A176="",$D176=""),"",INDEX('Bank Import'!$C$4:$C$1003,$D176-3))</f>
        <v/>
      </c>
      <c r="G176">
        <f>IF($A176="","",IF($D176="","UNMATCHED","Matched"))</f>
        <v/>
      </c>
    </row>
    <row r="177">
      <c r="A177">
        <f>IF(Payouts!A179="","",Payouts!A179)</f>
        <v/>
      </c>
      <c r="B177" s="7">
        <f>IF($A177="","",DATE(LEFT(Payouts!B179,4),MID(Payouts!B179,6,2),MID(Payouts!B179,9,2)))</f>
        <v/>
      </c>
      <c r="C177" s="8">
        <f>IF($A177="","",Payouts!C179)</f>
        <v/>
      </c>
      <c r="D177">
        <f>IF($A177="","",IF(SUMPRODUCT(MAX(IFERROR((ABS('Bank Import'!$C$4:$C$1003-$C177)&lt;0.005)*(ABS('Bank Import'!$A$4:$A$1003-$B177)&lt;=$J$1),0)*ROW('Bank Import'!$A$4:$A$1003)))=0,"",SUMPRODUCT(MAX(IFERROR((ABS('Bank Import'!$C$4:$C$1003-$C177)&lt;0.005)*(ABS('Bank Import'!$A$4:$A$1003-$B177)&lt;=$J$1),0)*ROW('Bank Import'!$A$4:$A$1003)))))</f>
        <v/>
      </c>
      <c r="E177" s="7">
        <f>IF(OR($A177="",$D177=""),"",INDEX('Bank Import'!$A$4:$A$1003,$D177-3))</f>
        <v/>
      </c>
      <c r="F177" s="8">
        <f>IF(OR($A177="",$D177=""),"",INDEX('Bank Import'!$C$4:$C$1003,$D177-3))</f>
        <v/>
      </c>
      <c r="G177">
        <f>IF($A177="","",IF($D177="","UNMATCHED","Matched"))</f>
        <v/>
      </c>
    </row>
    <row r="178">
      <c r="A178">
        <f>IF(Payouts!A180="","",Payouts!A180)</f>
        <v/>
      </c>
      <c r="B178" s="7">
        <f>IF($A178="","",DATE(LEFT(Payouts!B180,4),MID(Payouts!B180,6,2),MID(Payouts!B180,9,2)))</f>
        <v/>
      </c>
      <c r="C178" s="8">
        <f>IF($A178="","",Payouts!C180)</f>
        <v/>
      </c>
      <c r="D178">
        <f>IF($A178="","",IF(SUMPRODUCT(MAX(IFERROR((ABS('Bank Import'!$C$4:$C$1003-$C178)&lt;0.005)*(ABS('Bank Import'!$A$4:$A$1003-$B178)&lt;=$J$1),0)*ROW('Bank Import'!$A$4:$A$1003)))=0,"",SUMPRODUCT(MAX(IFERROR((ABS('Bank Import'!$C$4:$C$1003-$C178)&lt;0.005)*(ABS('Bank Import'!$A$4:$A$1003-$B178)&lt;=$J$1),0)*ROW('Bank Import'!$A$4:$A$1003)))))</f>
        <v/>
      </c>
      <c r="E178" s="7">
        <f>IF(OR($A178="",$D178=""),"",INDEX('Bank Import'!$A$4:$A$1003,$D178-3))</f>
        <v/>
      </c>
      <c r="F178" s="8">
        <f>IF(OR($A178="",$D178=""),"",INDEX('Bank Import'!$C$4:$C$1003,$D178-3))</f>
        <v/>
      </c>
      <c r="G178">
        <f>IF($A178="","",IF($D178="","UNMATCHED","Matched"))</f>
        <v/>
      </c>
    </row>
    <row r="179">
      <c r="A179">
        <f>IF(Payouts!A181="","",Payouts!A181)</f>
        <v/>
      </c>
      <c r="B179" s="7">
        <f>IF($A179="","",DATE(LEFT(Payouts!B181,4),MID(Payouts!B181,6,2),MID(Payouts!B181,9,2)))</f>
        <v/>
      </c>
      <c r="C179" s="8">
        <f>IF($A179="","",Payouts!C181)</f>
        <v/>
      </c>
      <c r="D179">
        <f>IF($A179="","",IF(SUMPRODUCT(MAX(IFERROR((ABS('Bank Import'!$C$4:$C$1003-$C179)&lt;0.005)*(ABS('Bank Import'!$A$4:$A$1003-$B179)&lt;=$J$1),0)*ROW('Bank Import'!$A$4:$A$1003)))=0,"",SUMPRODUCT(MAX(IFERROR((ABS('Bank Import'!$C$4:$C$1003-$C179)&lt;0.005)*(ABS('Bank Import'!$A$4:$A$1003-$B179)&lt;=$J$1),0)*ROW('Bank Import'!$A$4:$A$1003)))))</f>
        <v/>
      </c>
      <c r="E179" s="7">
        <f>IF(OR($A179="",$D179=""),"",INDEX('Bank Import'!$A$4:$A$1003,$D179-3))</f>
        <v/>
      </c>
      <c r="F179" s="8">
        <f>IF(OR($A179="",$D179=""),"",INDEX('Bank Import'!$C$4:$C$1003,$D179-3))</f>
        <v/>
      </c>
      <c r="G179">
        <f>IF($A179="","",IF($D179="","UNMATCHED","Matched"))</f>
        <v/>
      </c>
    </row>
    <row r="180">
      <c r="A180">
        <f>IF(Payouts!A182="","",Payouts!A182)</f>
        <v/>
      </c>
      <c r="B180" s="7">
        <f>IF($A180="","",DATE(LEFT(Payouts!B182,4),MID(Payouts!B182,6,2),MID(Payouts!B182,9,2)))</f>
        <v/>
      </c>
      <c r="C180" s="8">
        <f>IF($A180="","",Payouts!C182)</f>
        <v/>
      </c>
      <c r="D180">
        <f>IF($A180="","",IF(SUMPRODUCT(MAX(IFERROR((ABS('Bank Import'!$C$4:$C$1003-$C180)&lt;0.005)*(ABS('Bank Import'!$A$4:$A$1003-$B180)&lt;=$J$1),0)*ROW('Bank Import'!$A$4:$A$1003)))=0,"",SUMPRODUCT(MAX(IFERROR((ABS('Bank Import'!$C$4:$C$1003-$C180)&lt;0.005)*(ABS('Bank Import'!$A$4:$A$1003-$B180)&lt;=$J$1),0)*ROW('Bank Import'!$A$4:$A$1003)))))</f>
        <v/>
      </c>
      <c r="E180" s="7">
        <f>IF(OR($A180="",$D180=""),"",INDEX('Bank Import'!$A$4:$A$1003,$D180-3))</f>
        <v/>
      </c>
      <c r="F180" s="8">
        <f>IF(OR($A180="",$D180=""),"",INDEX('Bank Import'!$C$4:$C$1003,$D180-3))</f>
        <v/>
      </c>
      <c r="G180">
        <f>IF($A180="","",IF($D180="","UNMATCHED","Matched"))</f>
        <v/>
      </c>
    </row>
    <row r="181">
      <c r="A181">
        <f>IF(Payouts!A183="","",Payouts!A183)</f>
        <v/>
      </c>
      <c r="B181" s="7">
        <f>IF($A181="","",DATE(LEFT(Payouts!B183,4),MID(Payouts!B183,6,2),MID(Payouts!B183,9,2)))</f>
        <v/>
      </c>
      <c r="C181" s="8">
        <f>IF($A181="","",Payouts!C183)</f>
        <v/>
      </c>
      <c r="D181">
        <f>IF($A181="","",IF(SUMPRODUCT(MAX(IFERROR((ABS('Bank Import'!$C$4:$C$1003-$C181)&lt;0.005)*(ABS('Bank Import'!$A$4:$A$1003-$B181)&lt;=$J$1),0)*ROW('Bank Import'!$A$4:$A$1003)))=0,"",SUMPRODUCT(MAX(IFERROR((ABS('Bank Import'!$C$4:$C$1003-$C181)&lt;0.005)*(ABS('Bank Import'!$A$4:$A$1003-$B181)&lt;=$J$1),0)*ROW('Bank Import'!$A$4:$A$1003)))))</f>
        <v/>
      </c>
      <c r="E181" s="7">
        <f>IF(OR($A181="",$D181=""),"",INDEX('Bank Import'!$A$4:$A$1003,$D181-3))</f>
        <v/>
      </c>
      <c r="F181" s="8">
        <f>IF(OR($A181="",$D181=""),"",INDEX('Bank Import'!$C$4:$C$1003,$D181-3))</f>
        <v/>
      </c>
      <c r="G181">
        <f>IF($A181="","",IF($D181="","UNMATCHED","Matched"))</f>
        <v/>
      </c>
    </row>
    <row r="182">
      <c r="A182">
        <f>IF(Payouts!A184="","",Payouts!A184)</f>
        <v/>
      </c>
      <c r="B182" s="7">
        <f>IF($A182="","",DATE(LEFT(Payouts!B184,4),MID(Payouts!B184,6,2),MID(Payouts!B184,9,2)))</f>
        <v/>
      </c>
      <c r="C182" s="8">
        <f>IF($A182="","",Payouts!C184)</f>
        <v/>
      </c>
      <c r="D182">
        <f>IF($A182="","",IF(SUMPRODUCT(MAX(IFERROR((ABS('Bank Import'!$C$4:$C$1003-$C182)&lt;0.005)*(ABS('Bank Import'!$A$4:$A$1003-$B182)&lt;=$J$1),0)*ROW('Bank Import'!$A$4:$A$1003)))=0,"",SUMPRODUCT(MAX(IFERROR((ABS('Bank Import'!$C$4:$C$1003-$C182)&lt;0.005)*(ABS('Bank Import'!$A$4:$A$1003-$B182)&lt;=$J$1),0)*ROW('Bank Import'!$A$4:$A$1003)))))</f>
        <v/>
      </c>
      <c r="E182" s="7">
        <f>IF(OR($A182="",$D182=""),"",INDEX('Bank Import'!$A$4:$A$1003,$D182-3))</f>
        <v/>
      </c>
      <c r="F182" s="8">
        <f>IF(OR($A182="",$D182=""),"",INDEX('Bank Import'!$C$4:$C$1003,$D182-3))</f>
        <v/>
      </c>
      <c r="G182">
        <f>IF($A182="","",IF($D182="","UNMATCHED","Matched"))</f>
        <v/>
      </c>
    </row>
    <row r="183">
      <c r="A183">
        <f>IF(Payouts!A185="","",Payouts!A185)</f>
        <v/>
      </c>
      <c r="B183" s="7">
        <f>IF($A183="","",DATE(LEFT(Payouts!B185,4),MID(Payouts!B185,6,2),MID(Payouts!B185,9,2)))</f>
        <v/>
      </c>
      <c r="C183" s="8">
        <f>IF($A183="","",Payouts!C185)</f>
        <v/>
      </c>
      <c r="D183">
        <f>IF($A183="","",IF(SUMPRODUCT(MAX(IFERROR((ABS('Bank Import'!$C$4:$C$1003-$C183)&lt;0.005)*(ABS('Bank Import'!$A$4:$A$1003-$B183)&lt;=$J$1),0)*ROW('Bank Import'!$A$4:$A$1003)))=0,"",SUMPRODUCT(MAX(IFERROR((ABS('Bank Import'!$C$4:$C$1003-$C183)&lt;0.005)*(ABS('Bank Import'!$A$4:$A$1003-$B183)&lt;=$J$1),0)*ROW('Bank Import'!$A$4:$A$1003)))))</f>
        <v/>
      </c>
      <c r="E183" s="7">
        <f>IF(OR($A183="",$D183=""),"",INDEX('Bank Import'!$A$4:$A$1003,$D183-3))</f>
        <v/>
      </c>
      <c r="F183" s="8">
        <f>IF(OR($A183="",$D183=""),"",INDEX('Bank Import'!$C$4:$C$1003,$D183-3))</f>
        <v/>
      </c>
      <c r="G183">
        <f>IF($A183="","",IF($D183="","UNMATCHED","Matched"))</f>
        <v/>
      </c>
    </row>
    <row r="184">
      <c r="A184">
        <f>IF(Payouts!A186="","",Payouts!A186)</f>
        <v/>
      </c>
      <c r="B184" s="7">
        <f>IF($A184="","",DATE(LEFT(Payouts!B186,4),MID(Payouts!B186,6,2),MID(Payouts!B186,9,2)))</f>
        <v/>
      </c>
      <c r="C184" s="8">
        <f>IF($A184="","",Payouts!C186)</f>
        <v/>
      </c>
      <c r="D184">
        <f>IF($A184="","",IF(SUMPRODUCT(MAX(IFERROR((ABS('Bank Import'!$C$4:$C$1003-$C184)&lt;0.005)*(ABS('Bank Import'!$A$4:$A$1003-$B184)&lt;=$J$1),0)*ROW('Bank Import'!$A$4:$A$1003)))=0,"",SUMPRODUCT(MAX(IFERROR((ABS('Bank Import'!$C$4:$C$1003-$C184)&lt;0.005)*(ABS('Bank Import'!$A$4:$A$1003-$B184)&lt;=$J$1),0)*ROW('Bank Import'!$A$4:$A$1003)))))</f>
        <v/>
      </c>
      <c r="E184" s="7">
        <f>IF(OR($A184="",$D184=""),"",INDEX('Bank Import'!$A$4:$A$1003,$D184-3))</f>
        <v/>
      </c>
      <c r="F184" s="8">
        <f>IF(OR($A184="",$D184=""),"",INDEX('Bank Import'!$C$4:$C$1003,$D184-3))</f>
        <v/>
      </c>
      <c r="G184">
        <f>IF($A184="","",IF($D184="","UNMATCHED","Matched"))</f>
        <v/>
      </c>
    </row>
    <row r="185">
      <c r="A185">
        <f>IF(Payouts!A187="","",Payouts!A187)</f>
        <v/>
      </c>
      <c r="B185" s="7">
        <f>IF($A185="","",DATE(LEFT(Payouts!B187,4),MID(Payouts!B187,6,2),MID(Payouts!B187,9,2)))</f>
        <v/>
      </c>
      <c r="C185" s="8">
        <f>IF($A185="","",Payouts!C187)</f>
        <v/>
      </c>
      <c r="D185">
        <f>IF($A185="","",IF(SUMPRODUCT(MAX(IFERROR((ABS('Bank Import'!$C$4:$C$1003-$C185)&lt;0.005)*(ABS('Bank Import'!$A$4:$A$1003-$B185)&lt;=$J$1),0)*ROW('Bank Import'!$A$4:$A$1003)))=0,"",SUMPRODUCT(MAX(IFERROR((ABS('Bank Import'!$C$4:$C$1003-$C185)&lt;0.005)*(ABS('Bank Import'!$A$4:$A$1003-$B185)&lt;=$J$1),0)*ROW('Bank Import'!$A$4:$A$1003)))))</f>
        <v/>
      </c>
      <c r="E185" s="7">
        <f>IF(OR($A185="",$D185=""),"",INDEX('Bank Import'!$A$4:$A$1003,$D185-3))</f>
        <v/>
      </c>
      <c r="F185" s="8">
        <f>IF(OR($A185="",$D185=""),"",INDEX('Bank Import'!$C$4:$C$1003,$D185-3))</f>
        <v/>
      </c>
      <c r="G185">
        <f>IF($A185="","",IF($D185="","UNMATCHED","Matched"))</f>
        <v/>
      </c>
    </row>
    <row r="186">
      <c r="A186">
        <f>IF(Payouts!A188="","",Payouts!A188)</f>
        <v/>
      </c>
      <c r="B186" s="7">
        <f>IF($A186="","",DATE(LEFT(Payouts!B188,4),MID(Payouts!B188,6,2),MID(Payouts!B188,9,2)))</f>
        <v/>
      </c>
      <c r="C186" s="8">
        <f>IF($A186="","",Payouts!C188)</f>
        <v/>
      </c>
      <c r="D186">
        <f>IF($A186="","",IF(SUMPRODUCT(MAX(IFERROR((ABS('Bank Import'!$C$4:$C$1003-$C186)&lt;0.005)*(ABS('Bank Import'!$A$4:$A$1003-$B186)&lt;=$J$1),0)*ROW('Bank Import'!$A$4:$A$1003)))=0,"",SUMPRODUCT(MAX(IFERROR((ABS('Bank Import'!$C$4:$C$1003-$C186)&lt;0.005)*(ABS('Bank Import'!$A$4:$A$1003-$B186)&lt;=$J$1),0)*ROW('Bank Import'!$A$4:$A$1003)))))</f>
        <v/>
      </c>
      <c r="E186" s="7">
        <f>IF(OR($A186="",$D186=""),"",INDEX('Bank Import'!$A$4:$A$1003,$D186-3))</f>
        <v/>
      </c>
      <c r="F186" s="8">
        <f>IF(OR($A186="",$D186=""),"",INDEX('Bank Import'!$C$4:$C$1003,$D186-3))</f>
        <v/>
      </c>
      <c r="G186">
        <f>IF($A186="","",IF($D186="","UNMATCHED","Matched"))</f>
        <v/>
      </c>
    </row>
    <row r="187">
      <c r="A187">
        <f>IF(Payouts!A189="","",Payouts!A189)</f>
        <v/>
      </c>
      <c r="B187" s="7">
        <f>IF($A187="","",DATE(LEFT(Payouts!B189,4),MID(Payouts!B189,6,2),MID(Payouts!B189,9,2)))</f>
        <v/>
      </c>
      <c r="C187" s="8">
        <f>IF($A187="","",Payouts!C189)</f>
        <v/>
      </c>
      <c r="D187">
        <f>IF($A187="","",IF(SUMPRODUCT(MAX(IFERROR((ABS('Bank Import'!$C$4:$C$1003-$C187)&lt;0.005)*(ABS('Bank Import'!$A$4:$A$1003-$B187)&lt;=$J$1),0)*ROW('Bank Import'!$A$4:$A$1003)))=0,"",SUMPRODUCT(MAX(IFERROR((ABS('Bank Import'!$C$4:$C$1003-$C187)&lt;0.005)*(ABS('Bank Import'!$A$4:$A$1003-$B187)&lt;=$J$1),0)*ROW('Bank Import'!$A$4:$A$1003)))))</f>
        <v/>
      </c>
      <c r="E187" s="7">
        <f>IF(OR($A187="",$D187=""),"",INDEX('Bank Import'!$A$4:$A$1003,$D187-3))</f>
        <v/>
      </c>
      <c r="F187" s="8">
        <f>IF(OR($A187="",$D187=""),"",INDEX('Bank Import'!$C$4:$C$1003,$D187-3))</f>
        <v/>
      </c>
      <c r="G187">
        <f>IF($A187="","",IF($D187="","UNMATCHED","Matched"))</f>
        <v/>
      </c>
    </row>
    <row r="188">
      <c r="A188">
        <f>IF(Payouts!A190="","",Payouts!A190)</f>
        <v/>
      </c>
      <c r="B188" s="7">
        <f>IF($A188="","",DATE(LEFT(Payouts!B190,4),MID(Payouts!B190,6,2),MID(Payouts!B190,9,2)))</f>
        <v/>
      </c>
      <c r="C188" s="8">
        <f>IF($A188="","",Payouts!C190)</f>
        <v/>
      </c>
      <c r="D188">
        <f>IF($A188="","",IF(SUMPRODUCT(MAX(IFERROR((ABS('Bank Import'!$C$4:$C$1003-$C188)&lt;0.005)*(ABS('Bank Import'!$A$4:$A$1003-$B188)&lt;=$J$1),0)*ROW('Bank Import'!$A$4:$A$1003)))=0,"",SUMPRODUCT(MAX(IFERROR((ABS('Bank Import'!$C$4:$C$1003-$C188)&lt;0.005)*(ABS('Bank Import'!$A$4:$A$1003-$B188)&lt;=$J$1),0)*ROW('Bank Import'!$A$4:$A$1003)))))</f>
        <v/>
      </c>
      <c r="E188" s="7">
        <f>IF(OR($A188="",$D188=""),"",INDEX('Bank Import'!$A$4:$A$1003,$D188-3))</f>
        <v/>
      </c>
      <c r="F188" s="8">
        <f>IF(OR($A188="",$D188=""),"",INDEX('Bank Import'!$C$4:$C$1003,$D188-3))</f>
        <v/>
      </c>
      <c r="G188">
        <f>IF($A188="","",IF($D188="","UNMATCHED","Matched"))</f>
        <v/>
      </c>
    </row>
    <row r="189">
      <c r="A189">
        <f>IF(Payouts!A191="","",Payouts!A191)</f>
        <v/>
      </c>
      <c r="B189" s="7">
        <f>IF($A189="","",DATE(LEFT(Payouts!B191,4),MID(Payouts!B191,6,2),MID(Payouts!B191,9,2)))</f>
        <v/>
      </c>
      <c r="C189" s="8">
        <f>IF($A189="","",Payouts!C191)</f>
        <v/>
      </c>
      <c r="D189">
        <f>IF($A189="","",IF(SUMPRODUCT(MAX(IFERROR((ABS('Bank Import'!$C$4:$C$1003-$C189)&lt;0.005)*(ABS('Bank Import'!$A$4:$A$1003-$B189)&lt;=$J$1),0)*ROW('Bank Import'!$A$4:$A$1003)))=0,"",SUMPRODUCT(MAX(IFERROR((ABS('Bank Import'!$C$4:$C$1003-$C189)&lt;0.005)*(ABS('Bank Import'!$A$4:$A$1003-$B189)&lt;=$J$1),0)*ROW('Bank Import'!$A$4:$A$1003)))))</f>
        <v/>
      </c>
      <c r="E189" s="7">
        <f>IF(OR($A189="",$D189=""),"",INDEX('Bank Import'!$A$4:$A$1003,$D189-3))</f>
        <v/>
      </c>
      <c r="F189" s="8">
        <f>IF(OR($A189="",$D189=""),"",INDEX('Bank Import'!$C$4:$C$1003,$D189-3))</f>
        <v/>
      </c>
      <c r="G189">
        <f>IF($A189="","",IF($D189="","UNMATCHED","Matched"))</f>
        <v/>
      </c>
    </row>
    <row r="190">
      <c r="A190">
        <f>IF(Payouts!A192="","",Payouts!A192)</f>
        <v/>
      </c>
      <c r="B190" s="7">
        <f>IF($A190="","",DATE(LEFT(Payouts!B192,4),MID(Payouts!B192,6,2),MID(Payouts!B192,9,2)))</f>
        <v/>
      </c>
      <c r="C190" s="8">
        <f>IF($A190="","",Payouts!C192)</f>
        <v/>
      </c>
      <c r="D190">
        <f>IF($A190="","",IF(SUMPRODUCT(MAX(IFERROR((ABS('Bank Import'!$C$4:$C$1003-$C190)&lt;0.005)*(ABS('Bank Import'!$A$4:$A$1003-$B190)&lt;=$J$1),0)*ROW('Bank Import'!$A$4:$A$1003)))=0,"",SUMPRODUCT(MAX(IFERROR((ABS('Bank Import'!$C$4:$C$1003-$C190)&lt;0.005)*(ABS('Bank Import'!$A$4:$A$1003-$B190)&lt;=$J$1),0)*ROW('Bank Import'!$A$4:$A$1003)))))</f>
        <v/>
      </c>
      <c r="E190" s="7">
        <f>IF(OR($A190="",$D190=""),"",INDEX('Bank Import'!$A$4:$A$1003,$D190-3))</f>
        <v/>
      </c>
      <c r="F190" s="8">
        <f>IF(OR($A190="",$D190=""),"",INDEX('Bank Import'!$C$4:$C$1003,$D190-3))</f>
        <v/>
      </c>
      <c r="G190">
        <f>IF($A190="","",IF($D190="","UNMATCHED","Matched"))</f>
        <v/>
      </c>
    </row>
    <row r="191">
      <c r="A191">
        <f>IF(Payouts!A193="","",Payouts!A193)</f>
        <v/>
      </c>
      <c r="B191" s="7">
        <f>IF($A191="","",DATE(LEFT(Payouts!B193,4),MID(Payouts!B193,6,2),MID(Payouts!B193,9,2)))</f>
        <v/>
      </c>
      <c r="C191" s="8">
        <f>IF($A191="","",Payouts!C193)</f>
        <v/>
      </c>
      <c r="D191">
        <f>IF($A191="","",IF(SUMPRODUCT(MAX(IFERROR((ABS('Bank Import'!$C$4:$C$1003-$C191)&lt;0.005)*(ABS('Bank Import'!$A$4:$A$1003-$B191)&lt;=$J$1),0)*ROW('Bank Import'!$A$4:$A$1003)))=0,"",SUMPRODUCT(MAX(IFERROR((ABS('Bank Import'!$C$4:$C$1003-$C191)&lt;0.005)*(ABS('Bank Import'!$A$4:$A$1003-$B191)&lt;=$J$1),0)*ROW('Bank Import'!$A$4:$A$1003)))))</f>
        <v/>
      </c>
      <c r="E191" s="7">
        <f>IF(OR($A191="",$D191=""),"",INDEX('Bank Import'!$A$4:$A$1003,$D191-3))</f>
        <v/>
      </c>
      <c r="F191" s="8">
        <f>IF(OR($A191="",$D191=""),"",INDEX('Bank Import'!$C$4:$C$1003,$D191-3))</f>
        <v/>
      </c>
      <c r="G191">
        <f>IF($A191="","",IF($D191="","UNMATCHED","Matched"))</f>
        <v/>
      </c>
    </row>
    <row r="192">
      <c r="A192">
        <f>IF(Payouts!A194="","",Payouts!A194)</f>
        <v/>
      </c>
      <c r="B192" s="7">
        <f>IF($A192="","",DATE(LEFT(Payouts!B194,4),MID(Payouts!B194,6,2),MID(Payouts!B194,9,2)))</f>
        <v/>
      </c>
      <c r="C192" s="8">
        <f>IF($A192="","",Payouts!C194)</f>
        <v/>
      </c>
      <c r="D192">
        <f>IF($A192="","",IF(SUMPRODUCT(MAX(IFERROR((ABS('Bank Import'!$C$4:$C$1003-$C192)&lt;0.005)*(ABS('Bank Import'!$A$4:$A$1003-$B192)&lt;=$J$1),0)*ROW('Bank Import'!$A$4:$A$1003)))=0,"",SUMPRODUCT(MAX(IFERROR((ABS('Bank Import'!$C$4:$C$1003-$C192)&lt;0.005)*(ABS('Bank Import'!$A$4:$A$1003-$B192)&lt;=$J$1),0)*ROW('Bank Import'!$A$4:$A$1003)))))</f>
        <v/>
      </c>
      <c r="E192" s="7">
        <f>IF(OR($A192="",$D192=""),"",INDEX('Bank Import'!$A$4:$A$1003,$D192-3))</f>
        <v/>
      </c>
      <c r="F192" s="8">
        <f>IF(OR($A192="",$D192=""),"",INDEX('Bank Import'!$C$4:$C$1003,$D192-3))</f>
        <v/>
      </c>
      <c r="G192">
        <f>IF($A192="","",IF($D192="","UNMATCHED","Matched"))</f>
        <v/>
      </c>
    </row>
    <row r="193">
      <c r="A193">
        <f>IF(Payouts!A195="","",Payouts!A195)</f>
        <v/>
      </c>
      <c r="B193" s="7">
        <f>IF($A193="","",DATE(LEFT(Payouts!B195,4),MID(Payouts!B195,6,2),MID(Payouts!B195,9,2)))</f>
        <v/>
      </c>
      <c r="C193" s="8">
        <f>IF($A193="","",Payouts!C195)</f>
        <v/>
      </c>
      <c r="D193">
        <f>IF($A193="","",IF(SUMPRODUCT(MAX(IFERROR((ABS('Bank Import'!$C$4:$C$1003-$C193)&lt;0.005)*(ABS('Bank Import'!$A$4:$A$1003-$B193)&lt;=$J$1),0)*ROW('Bank Import'!$A$4:$A$1003)))=0,"",SUMPRODUCT(MAX(IFERROR((ABS('Bank Import'!$C$4:$C$1003-$C193)&lt;0.005)*(ABS('Bank Import'!$A$4:$A$1003-$B193)&lt;=$J$1),0)*ROW('Bank Import'!$A$4:$A$1003)))))</f>
        <v/>
      </c>
      <c r="E193" s="7">
        <f>IF(OR($A193="",$D193=""),"",INDEX('Bank Import'!$A$4:$A$1003,$D193-3))</f>
        <v/>
      </c>
      <c r="F193" s="8">
        <f>IF(OR($A193="",$D193=""),"",INDEX('Bank Import'!$C$4:$C$1003,$D193-3))</f>
        <v/>
      </c>
      <c r="G193">
        <f>IF($A193="","",IF($D193="","UNMATCHED","Matched"))</f>
        <v/>
      </c>
    </row>
    <row r="194">
      <c r="A194">
        <f>IF(Payouts!A196="","",Payouts!A196)</f>
        <v/>
      </c>
      <c r="B194" s="7">
        <f>IF($A194="","",DATE(LEFT(Payouts!B196,4),MID(Payouts!B196,6,2),MID(Payouts!B196,9,2)))</f>
        <v/>
      </c>
      <c r="C194" s="8">
        <f>IF($A194="","",Payouts!C196)</f>
        <v/>
      </c>
      <c r="D194">
        <f>IF($A194="","",IF(SUMPRODUCT(MAX(IFERROR((ABS('Bank Import'!$C$4:$C$1003-$C194)&lt;0.005)*(ABS('Bank Import'!$A$4:$A$1003-$B194)&lt;=$J$1),0)*ROW('Bank Import'!$A$4:$A$1003)))=0,"",SUMPRODUCT(MAX(IFERROR((ABS('Bank Import'!$C$4:$C$1003-$C194)&lt;0.005)*(ABS('Bank Import'!$A$4:$A$1003-$B194)&lt;=$J$1),0)*ROW('Bank Import'!$A$4:$A$1003)))))</f>
        <v/>
      </c>
      <c r="E194" s="7">
        <f>IF(OR($A194="",$D194=""),"",INDEX('Bank Import'!$A$4:$A$1003,$D194-3))</f>
        <v/>
      </c>
      <c r="F194" s="8">
        <f>IF(OR($A194="",$D194=""),"",INDEX('Bank Import'!$C$4:$C$1003,$D194-3))</f>
        <v/>
      </c>
      <c r="G194">
        <f>IF($A194="","",IF($D194="","UNMATCHED","Matched"))</f>
        <v/>
      </c>
    </row>
    <row r="195">
      <c r="A195">
        <f>IF(Payouts!A197="","",Payouts!A197)</f>
        <v/>
      </c>
      <c r="B195" s="7">
        <f>IF($A195="","",DATE(LEFT(Payouts!B197,4),MID(Payouts!B197,6,2),MID(Payouts!B197,9,2)))</f>
        <v/>
      </c>
      <c r="C195" s="8">
        <f>IF($A195="","",Payouts!C197)</f>
        <v/>
      </c>
      <c r="D195">
        <f>IF($A195="","",IF(SUMPRODUCT(MAX(IFERROR((ABS('Bank Import'!$C$4:$C$1003-$C195)&lt;0.005)*(ABS('Bank Import'!$A$4:$A$1003-$B195)&lt;=$J$1),0)*ROW('Bank Import'!$A$4:$A$1003)))=0,"",SUMPRODUCT(MAX(IFERROR((ABS('Bank Import'!$C$4:$C$1003-$C195)&lt;0.005)*(ABS('Bank Import'!$A$4:$A$1003-$B195)&lt;=$J$1),0)*ROW('Bank Import'!$A$4:$A$1003)))))</f>
        <v/>
      </c>
      <c r="E195" s="7">
        <f>IF(OR($A195="",$D195=""),"",INDEX('Bank Import'!$A$4:$A$1003,$D195-3))</f>
        <v/>
      </c>
      <c r="F195" s="8">
        <f>IF(OR($A195="",$D195=""),"",INDEX('Bank Import'!$C$4:$C$1003,$D195-3))</f>
        <v/>
      </c>
      <c r="G195">
        <f>IF($A195="","",IF($D195="","UNMATCHED","Matched"))</f>
        <v/>
      </c>
    </row>
    <row r="196">
      <c r="A196">
        <f>IF(Payouts!A198="","",Payouts!A198)</f>
        <v/>
      </c>
      <c r="B196" s="7">
        <f>IF($A196="","",DATE(LEFT(Payouts!B198,4),MID(Payouts!B198,6,2),MID(Payouts!B198,9,2)))</f>
        <v/>
      </c>
      <c r="C196" s="8">
        <f>IF($A196="","",Payouts!C198)</f>
        <v/>
      </c>
      <c r="D196">
        <f>IF($A196="","",IF(SUMPRODUCT(MAX(IFERROR((ABS('Bank Import'!$C$4:$C$1003-$C196)&lt;0.005)*(ABS('Bank Import'!$A$4:$A$1003-$B196)&lt;=$J$1),0)*ROW('Bank Import'!$A$4:$A$1003)))=0,"",SUMPRODUCT(MAX(IFERROR((ABS('Bank Import'!$C$4:$C$1003-$C196)&lt;0.005)*(ABS('Bank Import'!$A$4:$A$1003-$B196)&lt;=$J$1),0)*ROW('Bank Import'!$A$4:$A$1003)))))</f>
        <v/>
      </c>
      <c r="E196" s="7">
        <f>IF(OR($A196="",$D196=""),"",INDEX('Bank Import'!$A$4:$A$1003,$D196-3))</f>
        <v/>
      </c>
      <c r="F196" s="8">
        <f>IF(OR($A196="",$D196=""),"",INDEX('Bank Import'!$C$4:$C$1003,$D196-3))</f>
        <v/>
      </c>
      <c r="G196">
        <f>IF($A196="","",IF($D196="","UNMATCHED","Matched"))</f>
        <v/>
      </c>
    </row>
    <row r="197">
      <c r="A197">
        <f>IF(Payouts!A199="","",Payouts!A199)</f>
        <v/>
      </c>
      <c r="B197" s="7">
        <f>IF($A197="","",DATE(LEFT(Payouts!B199,4),MID(Payouts!B199,6,2),MID(Payouts!B199,9,2)))</f>
        <v/>
      </c>
      <c r="C197" s="8">
        <f>IF($A197="","",Payouts!C199)</f>
        <v/>
      </c>
      <c r="D197">
        <f>IF($A197="","",IF(SUMPRODUCT(MAX(IFERROR((ABS('Bank Import'!$C$4:$C$1003-$C197)&lt;0.005)*(ABS('Bank Import'!$A$4:$A$1003-$B197)&lt;=$J$1),0)*ROW('Bank Import'!$A$4:$A$1003)))=0,"",SUMPRODUCT(MAX(IFERROR((ABS('Bank Import'!$C$4:$C$1003-$C197)&lt;0.005)*(ABS('Bank Import'!$A$4:$A$1003-$B197)&lt;=$J$1),0)*ROW('Bank Import'!$A$4:$A$1003)))))</f>
        <v/>
      </c>
      <c r="E197" s="7">
        <f>IF(OR($A197="",$D197=""),"",INDEX('Bank Import'!$A$4:$A$1003,$D197-3))</f>
        <v/>
      </c>
      <c r="F197" s="8">
        <f>IF(OR($A197="",$D197=""),"",INDEX('Bank Import'!$C$4:$C$1003,$D197-3))</f>
        <v/>
      </c>
      <c r="G197">
        <f>IF($A197="","",IF($D197="","UNMATCHED","Matched"))</f>
        <v/>
      </c>
    </row>
    <row r="198">
      <c r="A198">
        <f>IF(Payouts!A200="","",Payouts!A200)</f>
        <v/>
      </c>
      <c r="B198" s="7">
        <f>IF($A198="","",DATE(LEFT(Payouts!B200,4),MID(Payouts!B200,6,2),MID(Payouts!B200,9,2)))</f>
        <v/>
      </c>
      <c r="C198" s="8">
        <f>IF($A198="","",Payouts!C200)</f>
        <v/>
      </c>
      <c r="D198">
        <f>IF($A198="","",IF(SUMPRODUCT(MAX(IFERROR((ABS('Bank Import'!$C$4:$C$1003-$C198)&lt;0.005)*(ABS('Bank Import'!$A$4:$A$1003-$B198)&lt;=$J$1),0)*ROW('Bank Import'!$A$4:$A$1003)))=0,"",SUMPRODUCT(MAX(IFERROR((ABS('Bank Import'!$C$4:$C$1003-$C198)&lt;0.005)*(ABS('Bank Import'!$A$4:$A$1003-$B198)&lt;=$J$1),0)*ROW('Bank Import'!$A$4:$A$1003)))))</f>
        <v/>
      </c>
      <c r="E198" s="7">
        <f>IF(OR($A198="",$D198=""),"",INDEX('Bank Import'!$A$4:$A$1003,$D198-3))</f>
        <v/>
      </c>
      <c r="F198" s="8">
        <f>IF(OR($A198="",$D198=""),"",INDEX('Bank Import'!$C$4:$C$1003,$D198-3))</f>
        <v/>
      </c>
      <c r="G198">
        <f>IF($A198="","",IF($D198="","UNMATCHED","Matched"))</f>
        <v/>
      </c>
    </row>
    <row r="199">
      <c r="A199">
        <f>IF(Payouts!A201="","",Payouts!A201)</f>
        <v/>
      </c>
      <c r="B199" s="7">
        <f>IF($A199="","",DATE(LEFT(Payouts!B201,4),MID(Payouts!B201,6,2),MID(Payouts!B201,9,2)))</f>
        <v/>
      </c>
      <c r="C199" s="8">
        <f>IF($A199="","",Payouts!C201)</f>
        <v/>
      </c>
      <c r="D199">
        <f>IF($A199="","",IF(SUMPRODUCT(MAX(IFERROR((ABS('Bank Import'!$C$4:$C$1003-$C199)&lt;0.005)*(ABS('Bank Import'!$A$4:$A$1003-$B199)&lt;=$J$1),0)*ROW('Bank Import'!$A$4:$A$1003)))=0,"",SUMPRODUCT(MAX(IFERROR((ABS('Bank Import'!$C$4:$C$1003-$C199)&lt;0.005)*(ABS('Bank Import'!$A$4:$A$1003-$B199)&lt;=$J$1),0)*ROW('Bank Import'!$A$4:$A$1003)))))</f>
        <v/>
      </c>
      <c r="E199" s="7">
        <f>IF(OR($A199="",$D199=""),"",INDEX('Bank Import'!$A$4:$A$1003,$D199-3))</f>
        <v/>
      </c>
      <c r="F199" s="8">
        <f>IF(OR($A199="",$D199=""),"",INDEX('Bank Import'!$C$4:$C$1003,$D199-3))</f>
        <v/>
      </c>
      <c r="G199">
        <f>IF($A199="","",IF($D199="","UNMATCHED","Matched"))</f>
        <v/>
      </c>
    </row>
    <row r="200">
      <c r="A200">
        <f>IF(Payouts!A202="","",Payouts!A202)</f>
        <v/>
      </c>
      <c r="B200" s="7">
        <f>IF($A200="","",DATE(LEFT(Payouts!B202,4),MID(Payouts!B202,6,2),MID(Payouts!B202,9,2)))</f>
        <v/>
      </c>
      <c r="C200" s="8">
        <f>IF($A200="","",Payouts!C202)</f>
        <v/>
      </c>
      <c r="D200">
        <f>IF($A200="","",IF(SUMPRODUCT(MAX(IFERROR((ABS('Bank Import'!$C$4:$C$1003-$C200)&lt;0.005)*(ABS('Bank Import'!$A$4:$A$1003-$B200)&lt;=$J$1),0)*ROW('Bank Import'!$A$4:$A$1003)))=0,"",SUMPRODUCT(MAX(IFERROR((ABS('Bank Import'!$C$4:$C$1003-$C200)&lt;0.005)*(ABS('Bank Import'!$A$4:$A$1003-$B200)&lt;=$J$1),0)*ROW('Bank Import'!$A$4:$A$1003)))))</f>
        <v/>
      </c>
      <c r="E200" s="7">
        <f>IF(OR($A200="",$D200=""),"",INDEX('Bank Import'!$A$4:$A$1003,$D200-3))</f>
        <v/>
      </c>
      <c r="F200" s="8">
        <f>IF(OR($A200="",$D200=""),"",INDEX('Bank Import'!$C$4:$C$1003,$D200-3))</f>
        <v/>
      </c>
      <c r="G200">
        <f>IF($A200="","",IF($D200="","UNMATCHED","Matched"))</f>
        <v/>
      </c>
    </row>
    <row r="201">
      <c r="A201">
        <f>IF(Payouts!A203="","",Payouts!A203)</f>
        <v/>
      </c>
      <c r="B201" s="7">
        <f>IF($A201="","",DATE(LEFT(Payouts!B203,4),MID(Payouts!B203,6,2),MID(Payouts!B203,9,2)))</f>
        <v/>
      </c>
      <c r="C201" s="8">
        <f>IF($A201="","",Payouts!C203)</f>
        <v/>
      </c>
      <c r="D201">
        <f>IF($A201="","",IF(SUMPRODUCT(MAX(IFERROR((ABS('Bank Import'!$C$4:$C$1003-$C201)&lt;0.005)*(ABS('Bank Import'!$A$4:$A$1003-$B201)&lt;=$J$1),0)*ROW('Bank Import'!$A$4:$A$1003)))=0,"",SUMPRODUCT(MAX(IFERROR((ABS('Bank Import'!$C$4:$C$1003-$C201)&lt;0.005)*(ABS('Bank Import'!$A$4:$A$1003-$B201)&lt;=$J$1),0)*ROW('Bank Import'!$A$4:$A$1003)))))</f>
        <v/>
      </c>
      <c r="E201" s="7">
        <f>IF(OR($A201="",$D201=""),"",INDEX('Bank Import'!$A$4:$A$1003,$D201-3))</f>
        <v/>
      </c>
      <c r="F201" s="8">
        <f>IF(OR($A201="",$D201=""),"",INDEX('Bank Import'!$C$4:$C$1003,$D201-3))</f>
        <v/>
      </c>
      <c r="G201">
        <f>IF($A201="","",IF($D201="","UNMATCHED","Matched"))</f>
        <v/>
      </c>
    </row>
    <row r="202">
      <c r="A202">
        <f>IF(Payouts!A204="","",Payouts!A204)</f>
        <v/>
      </c>
      <c r="B202" s="7">
        <f>IF($A202="","",DATE(LEFT(Payouts!B204,4),MID(Payouts!B204,6,2),MID(Payouts!B204,9,2)))</f>
        <v/>
      </c>
      <c r="C202" s="8">
        <f>IF($A202="","",Payouts!C204)</f>
        <v/>
      </c>
      <c r="D202">
        <f>IF($A202="","",IF(SUMPRODUCT(MAX(IFERROR((ABS('Bank Import'!$C$4:$C$1003-$C202)&lt;0.005)*(ABS('Bank Import'!$A$4:$A$1003-$B202)&lt;=$J$1),0)*ROW('Bank Import'!$A$4:$A$1003)))=0,"",SUMPRODUCT(MAX(IFERROR((ABS('Bank Import'!$C$4:$C$1003-$C202)&lt;0.005)*(ABS('Bank Import'!$A$4:$A$1003-$B202)&lt;=$J$1),0)*ROW('Bank Import'!$A$4:$A$1003)))))</f>
        <v/>
      </c>
      <c r="E202" s="7">
        <f>IF(OR($A202="",$D202=""),"",INDEX('Bank Import'!$A$4:$A$1003,$D202-3))</f>
        <v/>
      </c>
      <c r="F202" s="8">
        <f>IF(OR($A202="",$D202=""),"",INDEX('Bank Import'!$C$4:$C$1003,$D202-3))</f>
        <v/>
      </c>
      <c r="G202">
        <f>IF($A202="","",IF($D202="","UNMATCHED","Matched"))</f>
        <v/>
      </c>
    </row>
    <row r="203">
      <c r="A203">
        <f>IF(Payouts!A205="","",Payouts!A205)</f>
        <v/>
      </c>
      <c r="B203" s="7">
        <f>IF($A203="","",DATE(LEFT(Payouts!B205,4),MID(Payouts!B205,6,2),MID(Payouts!B205,9,2)))</f>
        <v/>
      </c>
      <c r="C203" s="8">
        <f>IF($A203="","",Payouts!C205)</f>
        <v/>
      </c>
      <c r="D203">
        <f>IF($A203="","",IF(SUMPRODUCT(MAX(IFERROR((ABS('Bank Import'!$C$4:$C$1003-$C203)&lt;0.005)*(ABS('Bank Import'!$A$4:$A$1003-$B203)&lt;=$J$1),0)*ROW('Bank Import'!$A$4:$A$1003)))=0,"",SUMPRODUCT(MAX(IFERROR((ABS('Bank Import'!$C$4:$C$1003-$C203)&lt;0.005)*(ABS('Bank Import'!$A$4:$A$1003-$B203)&lt;=$J$1),0)*ROW('Bank Import'!$A$4:$A$1003)))))</f>
        <v/>
      </c>
      <c r="E203" s="7">
        <f>IF(OR($A203="",$D203=""),"",INDEX('Bank Import'!$A$4:$A$1003,$D203-3))</f>
        <v/>
      </c>
      <c r="F203" s="8">
        <f>IF(OR($A203="",$D203=""),"",INDEX('Bank Import'!$C$4:$C$1003,$D203-3))</f>
        <v/>
      </c>
      <c r="G203">
        <f>IF($A203="","",IF($D203="","UNMATCHED","Matched"))</f>
        <v/>
      </c>
    </row>
    <row r="204">
      <c r="A204">
        <f>IF(Payouts!A206="","",Payouts!A206)</f>
        <v/>
      </c>
      <c r="B204" s="7">
        <f>IF($A204="","",DATE(LEFT(Payouts!B206,4),MID(Payouts!B206,6,2),MID(Payouts!B206,9,2)))</f>
        <v/>
      </c>
      <c r="C204" s="8">
        <f>IF($A204="","",Payouts!C206)</f>
        <v/>
      </c>
      <c r="D204">
        <f>IF($A204="","",IF(SUMPRODUCT(MAX(IFERROR((ABS('Bank Import'!$C$4:$C$1003-$C204)&lt;0.005)*(ABS('Bank Import'!$A$4:$A$1003-$B204)&lt;=$J$1),0)*ROW('Bank Import'!$A$4:$A$1003)))=0,"",SUMPRODUCT(MAX(IFERROR((ABS('Bank Import'!$C$4:$C$1003-$C204)&lt;0.005)*(ABS('Bank Import'!$A$4:$A$1003-$B204)&lt;=$J$1),0)*ROW('Bank Import'!$A$4:$A$1003)))))</f>
        <v/>
      </c>
      <c r="E204" s="7">
        <f>IF(OR($A204="",$D204=""),"",INDEX('Bank Import'!$A$4:$A$1003,$D204-3))</f>
        <v/>
      </c>
      <c r="F204" s="8">
        <f>IF(OR($A204="",$D204=""),"",INDEX('Bank Import'!$C$4:$C$1003,$D204-3))</f>
        <v/>
      </c>
      <c r="G204">
        <f>IF($A204="","",IF($D204="","UNMATCHED","Matched"))</f>
        <v/>
      </c>
    </row>
    <row r="205">
      <c r="A205">
        <f>IF(Payouts!A207="","",Payouts!A207)</f>
        <v/>
      </c>
      <c r="B205" s="7">
        <f>IF($A205="","",DATE(LEFT(Payouts!B207,4),MID(Payouts!B207,6,2),MID(Payouts!B207,9,2)))</f>
        <v/>
      </c>
      <c r="C205" s="8">
        <f>IF($A205="","",Payouts!C207)</f>
        <v/>
      </c>
      <c r="D205">
        <f>IF($A205="","",IF(SUMPRODUCT(MAX(IFERROR((ABS('Bank Import'!$C$4:$C$1003-$C205)&lt;0.005)*(ABS('Bank Import'!$A$4:$A$1003-$B205)&lt;=$J$1),0)*ROW('Bank Import'!$A$4:$A$1003)))=0,"",SUMPRODUCT(MAX(IFERROR((ABS('Bank Import'!$C$4:$C$1003-$C205)&lt;0.005)*(ABS('Bank Import'!$A$4:$A$1003-$B205)&lt;=$J$1),0)*ROW('Bank Import'!$A$4:$A$1003)))))</f>
        <v/>
      </c>
      <c r="E205" s="7">
        <f>IF(OR($A205="",$D205=""),"",INDEX('Bank Import'!$A$4:$A$1003,$D205-3))</f>
        <v/>
      </c>
      <c r="F205" s="8">
        <f>IF(OR($A205="",$D205=""),"",INDEX('Bank Import'!$C$4:$C$1003,$D205-3))</f>
        <v/>
      </c>
      <c r="G205">
        <f>IF($A205="","",IF($D205="","UNMATCHED","Matched"))</f>
        <v/>
      </c>
    </row>
    <row r="206">
      <c r="A206">
        <f>IF(Payouts!A208="","",Payouts!A208)</f>
        <v/>
      </c>
      <c r="B206" s="7">
        <f>IF($A206="","",DATE(LEFT(Payouts!B208,4),MID(Payouts!B208,6,2),MID(Payouts!B208,9,2)))</f>
        <v/>
      </c>
      <c r="C206" s="8">
        <f>IF($A206="","",Payouts!C208)</f>
        <v/>
      </c>
      <c r="D206">
        <f>IF($A206="","",IF(SUMPRODUCT(MAX(IFERROR((ABS('Bank Import'!$C$4:$C$1003-$C206)&lt;0.005)*(ABS('Bank Import'!$A$4:$A$1003-$B206)&lt;=$J$1),0)*ROW('Bank Import'!$A$4:$A$1003)))=0,"",SUMPRODUCT(MAX(IFERROR((ABS('Bank Import'!$C$4:$C$1003-$C206)&lt;0.005)*(ABS('Bank Import'!$A$4:$A$1003-$B206)&lt;=$J$1),0)*ROW('Bank Import'!$A$4:$A$1003)))))</f>
        <v/>
      </c>
      <c r="E206" s="7">
        <f>IF(OR($A206="",$D206=""),"",INDEX('Bank Import'!$A$4:$A$1003,$D206-3))</f>
        <v/>
      </c>
      <c r="F206" s="8">
        <f>IF(OR($A206="",$D206=""),"",INDEX('Bank Import'!$C$4:$C$1003,$D206-3))</f>
        <v/>
      </c>
      <c r="G206">
        <f>IF($A206="","",IF($D206="","UNMATCHED","Matched"))</f>
        <v/>
      </c>
    </row>
    <row r="207">
      <c r="A207">
        <f>IF(Payouts!A209="","",Payouts!A209)</f>
        <v/>
      </c>
      <c r="B207" s="7">
        <f>IF($A207="","",DATE(LEFT(Payouts!B209,4),MID(Payouts!B209,6,2),MID(Payouts!B209,9,2)))</f>
        <v/>
      </c>
      <c r="C207" s="8">
        <f>IF($A207="","",Payouts!C209)</f>
        <v/>
      </c>
      <c r="D207">
        <f>IF($A207="","",IF(SUMPRODUCT(MAX(IFERROR((ABS('Bank Import'!$C$4:$C$1003-$C207)&lt;0.005)*(ABS('Bank Import'!$A$4:$A$1003-$B207)&lt;=$J$1),0)*ROW('Bank Import'!$A$4:$A$1003)))=0,"",SUMPRODUCT(MAX(IFERROR((ABS('Bank Import'!$C$4:$C$1003-$C207)&lt;0.005)*(ABS('Bank Import'!$A$4:$A$1003-$B207)&lt;=$J$1),0)*ROW('Bank Import'!$A$4:$A$1003)))))</f>
        <v/>
      </c>
      <c r="E207" s="7">
        <f>IF(OR($A207="",$D207=""),"",INDEX('Bank Import'!$A$4:$A$1003,$D207-3))</f>
        <v/>
      </c>
      <c r="F207" s="8">
        <f>IF(OR($A207="",$D207=""),"",INDEX('Bank Import'!$C$4:$C$1003,$D207-3))</f>
        <v/>
      </c>
      <c r="G207">
        <f>IF($A207="","",IF($D207="","UNMATCHED","Matched"))</f>
        <v/>
      </c>
    </row>
    <row r="208">
      <c r="A208">
        <f>IF(Payouts!A210="","",Payouts!A210)</f>
        <v/>
      </c>
      <c r="B208" s="7">
        <f>IF($A208="","",DATE(LEFT(Payouts!B210,4),MID(Payouts!B210,6,2),MID(Payouts!B210,9,2)))</f>
        <v/>
      </c>
      <c r="C208" s="8">
        <f>IF($A208="","",Payouts!C210)</f>
        <v/>
      </c>
      <c r="D208">
        <f>IF($A208="","",IF(SUMPRODUCT(MAX(IFERROR((ABS('Bank Import'!$C$4:$C$1003-$C208)&lt;0.005)*(ABS('Bank Import'!$A$4:$A$1003-$B208)&lt;=$J$1),0)*ROW('Bank Import'!$A$4:$A$1003)))=0,"",SUMPRODUCT(MAX(IFERROR((ABS('Bank Import'!$C$4:$C$1003-$C208)&lt;0.005)*(ABS('Bank Import'!$A$4:$A$1003-$B208)&lt;=$J$1),0)*ROW('Bank Import'!$A$4:$A$1003)))))</f>
        <v/>
      </c>
      <c r="E208" s="7">
        <f>IF(OR($A208="",$D208=""),"",INDEX('Bank Import'!$A$4:$A$1003,$D208-3))</f>
        <v/>
      </c>
      <c r="F208" s="8">
        <f>IF(OR($A208="",$D208=""),"",INDEX('Bank Import'!$C$4:$C$1003,$D208-3))</f>
        <v/>
      </c>
      <c r="G208">
        <f>IF($A208="","",IF($D208="","UNMATCHED","Matched"))</f>
        <v/>
      </c>
    </row>
    <row r="209">
      <c r="A209">
        <f>IF(Payouts!A211="","",Payouts!A211)</f>
        <v/>
      </c>
      <c r="B209" s="7">
        <f>IF($A209="","",DATE(LEFT(Payouts!B211,4),MID(Payouts!B211,6,2),MID(Payouts!B211,9,2)))</f>
        <v/>
      </c>
      <c r="C209" s="8">
        <f>IF($A209="","",Payouts!C211)</f>
        <v/>
      </c>
      <c r="D209">
        <f>IF($A209="","",IF(SUMPRODUCT(MAX(IFERROR((ABS('Bank Import'!$C$4:$C$1003-$C209)&lt;0.005)*(ABS('Bank Import'!$A$4:$A$1003-$B209)&lt;=$J$1),0)*ROW('Bank Import'!$A$4:$A$1003)))=0,"",SUMPRODUCT(MAX(IFERROR((ABS('Bank Import'!$C$4:$C$1003-$C209)&lt;0.005)*(ABS('Bank Import'!$A$4:$A$1003-$B209)&lt;=$J$1),0)*ROW('Bank Import'!$A$4:$A$1003)))))</f>
        <v/>
      </c>
      <c r="E209" s="7">
        <f>IF(OR($A209="",$D209=""),"",INDEX('Bank Import'!$A$4:$A$1003,$D209-3))</f>
        <v/>
      </c>
      <c r="F209" s="8">
        <f>IF(OR($A209="",$D209=""),"",INDEX('Bank Import'!$C$4:$C$1003,$D209-3))</f>
        <v/>
      </c>
      <c r="G209">
        <f>IF($A209="","",IF($D209="","UNMATCHED","Matched"))</f>
        <v/>
      </c>
    </row>
    <row r="210">
      <c r="A210">
        <f>IF(Payouts!A212="","",Payouts!A212)</f>
        <v/>
      </c>
      <c r="B210" s="7">
        <f>IF($A210="","",DATE(LEFT(Payouts!B212,4),MID(Payouts!B212,6,2),MID(Payouts!B212,9,2)))</f>
        <v/>
      </c>
      <c r="C210" s="8">
        <f>IF($A210="","",Payouts!C212)</f>
        <v/>
      </c>
      <c r="D210">
        <f>IF($A210="","",IF(SUMPRODUCT(MAX(IFERROR((ABS('Bank Import'!$C$4:$C$1003-$C210)&lt;0.005)*(ABS('Bank Import'!$A$4:$A$1003-$B210)&lt;=$J$1),0)*ROW('Bank Import'!$A$4:$A$1003)))=0,"",SUMPRODUCT(MAX(IFERROR((ABS('Bank Import'!$C$4:$C$1003-$C210)&lt;0.005)*(ABS('Bank Import'!$A$4:$A$1003-$B210)&lt;=$J$1),0)*ROW('Bank Import'!$A$4:$A$1003)))))</f>
        <v/>
      </c>
      <c r="E210" s="7">
        <f>IF(OR($A210="",$D210=""),"",INDEX('Bank Import'!$A$4:$A$1003,$D210-3))</f>
        <v/>
      </c>
      <c r="F210" s="8">
        <f>IF(OR($A210="",$D210=""),"",INDEX('Bank Import'!$C$4:$C$1003,$D210-3))</f>
        <v/>
      </c>
      <c r="G210">
        <f>IF($A210="","",IF($D210="","UNMATCHED","Matched"))</f>
        <v/>
      </c>
    </row>
    <row r="211">
      <c r="A211">
        <f>IF(Payouts!A213="","",Payouts!A213)</f>
        <v/>
      </c>
      <c r="B211" s="7">
        <f>IF($A211="","",DATE(LEFT(Payouts!B213,4),MID(Payouts!B213,6,2),MID(Payouts!B213,9,2)))</f>
        <v/>
      </c>
      <c r="C211" s="8">
        <f>IF($A211="","",Payouts!C213)</f>
        <v/>
      </c>
      <c r="D211">
        <f>IF($A211="","",IF(SUMPRODUCT(MAX(IFERROR((ABS('Bank Import'!$C$4:$C$1003-$C211)&lt;0.005)*(ABS('Bank Import'!$A$4:$A$1003-$B211)&lt;=$J$1),0)*ROW('Bank Import'!$A$4:$A$1003)))=0,"",SUMPRODUCT(MAX(IFERROR((ABS('Bank Import'!$C$4:$C$1003-$C211)&lt;0.005)*(ABS('Bank Import'!$A$4:$A$1003-$B211)&lt;=$J$1),0)*ROW('Bank Import'!$A$4:$A$1003)))))</f>
        <v/>
      </c>
      <c r="E211" s="7">
        <f>IF(OR($A211="",$D211=""),"",INDEX('Bank Import'!$A$4:$A$1003,$D211-3))</f>
        <v/>
      </c>
      <c r="F211" s="8">
        <f>IF(OR($A211="",$D211=""),"",INDEX('Bank Import'!$C$4:$C$1003,$D211-3))</f>
        <v/>
      </c>
      <c r="G211">
        <f>IF($A211="","",IF($D211="","UNMATCHED","Matched"))</f>
        <v/>
      </c>
    </row>
    <row r="212">
      <c r="A212">
        <f>IF(Payouts!A214="","",Payouts!A214)</f>
        <v/>
      </c>
      <c r="B212" s="7">
        <f>IF($A212="","",DATE(LEFT(Payouts!B214,4),MID(Payouts!B214,6,2),MID(Payouts!B214,9,2)))</f>
        <v/>
      </c>
      <c r="C212" s="8">
        <f>IF($A212="","",Payouts!C214)</f>
        <v/>
      </c>
      <c r="D212">
        <f>IF($A212="","",IF(SUMPRODUCT(MAX(IFERROR((ABS('Bank Import'!$C$4:$C$1003-$C212)&lt;0.005)*(ABS('Bank Import'!$A$4:$A$1003-$B212)&lt;=$J$1),0)*ROW('Bank Import'!$A$4:$A$1003)))=0,"",SUMPRODUCT(MAX(IFERROR((ABS('Bank Import'!$C$4:$C$1003-$C212)&lt;0.005)*(ABS('Bank Import'!$A$4:$A$1003-$B212)&lt;=$J$1),0)*ROW('Bank Import'!$A$4:$A$1003)))))</f>
        <v/>
      </c>
      <c r="E212" s="7">
        <f>IF(OR($A212="",$D212=""),"",INDEX('Bank Import'!$A$4:$A$1003,$D212-3))</f>
        <v/>
      </c>
      <c r="F212" s="8">
        <f>IF(OR($A212="",$D212=""),"",INDEX('Bank Import'!$C$4:$C$1003,$D212-3))</f>
        <v/>
      </c>
      <c r="G212">
        <f>IF($A212="","",IF($D212="","UNMATCHED","Matched"))</f>
        <v/>
      </c>
    </row>
    <row r="213">
      <c r="A213">
        <f>IF(Payouts!A215="","",Payouts!A215)</f>
        <v/>
      </c>
      <c r="B213" s="7">
        <f>IF($A213="","",DATE(LEFT(Payouts!B215,4),MID(Payouts!B215,6,2),MID(Payouts!B215,9,2)))</f>
        <v/>
      </c>
      <c r="C213" s="8">
        <f>IF($A213="","",Payouts!C215)</f>
        <v/>
      </c>
      <c r="D213">
        <f>IF($A213="","",IF(SUMPRODUCT(MAX(IFERROR((ABS('Bank Import'!$C$4:$C$1003-$C213)&lt;0.005)*(ABS('Bank Import'!$A$4:$A$1003-$B213)&lt;=$J$1),0)*ROW('Bank Import'!$A$4:$A$1003)))=0,"",SUMPRODUCT(MAX(IFERROR((ABS('Bank Import'!$C$4:$C$1003-$C213)&lt;0.005)*(ABS('Bank Import'!$A$4:$A$1003-$B213)&lt;=$J$1),0)*ROW('Bank Import'!$A$4:$A$1003)))))</f>
        <v/>
      </c>
      <c r="E213" s="7">
        <f>IF(OR($A213="",$D213=""),"",INDEX('Bank Import'!$A$4:$A$1003,$D213-3))</f>
        <v/>
      </c>
      <c r="F213" s="8">
        <f>IF(OR($A213="",$D213=""),"",INDEX('Bank Import'!$C$4:$C$1003,$D213-3))</f>
        <v/>
      </c>
      <c r="G213">
        <f>IF($A213="","",IF($D213="","UNMATCHED","Matched"))</f>
        <v/>
      </c>
    </row>
    <row r="214">
      <c r="A214">
        <f>IF(Payouts!A216="","",Payouts!A216)</f>
        <v/>
      </c>
      <c r="B214" s="7">
        <f>IF($A214="","",DATE(LEFT(Payouts!B216,4),MID(Payouts!B216,6,2),MID(Payouts!B216,9,2)))</f>
        <v/>
      </c>
      <c r="C214" s="8">
        <f>IF($A214="","",Payouts!C216)</f>
        <v/>
      </c>
      <c r="D214">
        <f>IF($A214="","",IF(SUMPRODUCT(MAX(IFERROR((ABS('Bank Import'!$C$4:$C$1003-$C214)&lt;0.005)*(ABS('Bank Import'!$A$4:$A$1003-$B214)&lt;=$J$1),0)*ROW('Bank Import'!$A$4:$A$1003)))=0,"",SUMPRODUCT(MAX(IFERROR((ABS('Bank Import'!$C$4:$C$1003-$C214)&lt;0.005)*(ABS('Bank Import'!$A$4:$A$1003-$B214)&lt;=$J$1),0)*ROW('Bank Import'!$A$4:$A$1003)))))</f>
        <v/>
      </c>
      <c r="E214" s="7">
        <f>IF(OR($A214="",$D214=""),"",INDEX('Bank Import'!$A$4:$A$1003,$D214-3))</f>
        <v/>
      </c>
      <c r="F214" s="8">
        <f>IF(OR($A214="",$D214=""),"",INDEX('Bank Import'!$C$4:$C$1003,$D214-3))</f>
        <v/>
      </c>
      <c r="G214">
        <f>IF($A214="","",IF($D214="","UNMATCHED","Matched"))</f>
        <v/>
      </c>
    </row>
    <row r="215">
      <c r="A215">
        <f>IF(Payouts!A217="","",Payouts!A217)</f>
        <v/>
      </c>
      <c r="B215" s="7">
        <f>IF($A215="","",DATE(LEFT(Payouts!B217,4),MID(Payouts!B217,6,2),MID(Payouts!B217,9,2)))</f>
        <v/>
      </c>
      <c r="C215" s="8">
        <f>IF($A215="","",Payouts!C217)</f>
        <v/>
      </c>
      <c r="D215">
        <f>IF($A215="","",IF(SUMPRODUCT(MAX(IFERROR((ABS('Bank Import'!$C$4:$C$1003-$C215)&lt;0.005)*(ABS('Bank Import'!$A$4:$A$1003-$B215)&lt;=$J$1),0)*ROW('Bank Import'!$A$4:$A$1003)))=0,"",SUMPRODUCT(MAX(IFERROR((ABS('Bank Import'!$C$4:$C$1003-$C215)&lt;0.005)*(ABS('Bank Import'!$A$4:$A$1003-$B215)&lt;=$J$1),0)*ROW('Bank Import'!$A$4:$A$1003)))))</f>
        <v/>
      </c>
      <c r="E215" s="7">
        <f>IF(OR($A215="",$D215=""),"",INDEX('Bank Import'!$A$4:$A$1003,$D215-3))</f>
        <v/>
      </c>
      <c r="F215" s="8">
        <f>IF(OR($A215="",$D215=""),"",INDEX('Bank Import'!$C$4:$C$1003,$D215-3))</f>
        <v/>
      </c>
      <c r="G215">
        <f>IF($A215="","",IF($D215="","UNMATCHED","Matched"))</f>
        <v/>
      </c>
    </row>
    <row r="216">
      <c r="A216">
        <f>IF(Payouts!A218="","",Payouts!A218)</f>
        <v/>
      </c>
      <c r="B216" s="7">
        <f>IF($A216="","",DATE(LEFT(Payouts!B218,4),MID(Payouts!B218,6,2),MID(Payouts!B218,9,2)))</f>
        <v/>
      </c>
      <c r="C216" s="8">
        <f>IF($A216="","",Payouts!C218)</f>
        <v/>
      </c>
      <c r="D216">
        <f>IF($A216="","",IF(SUMPRODUCT(MAX(IFERROR((ABS('Bank Import'!$C$4:$C$1003-$C216)&lt;0.005)*(ABS('Bank Import'!$A$4:$A$1003-$B216)&lt;=$J$1),0)*ROW('Bank Import'!$A$4:$A$1003)))=0,"",SUMPRODUCT(MAX(IFERROR((ABS('Bank Import'!$C$4:$C$1003-$C216)&lt;0.005)*(ABS('Bank Import'!$A$4:$A$1003-$B216)&lt;=$J$1),0)*ROW('Bank Import'!$A$4:$A$1003)))))</f>
        <v/>
      </c>
      <c r="E216" s="7">
        <f>IF(OR($A216="",$D216=""),"",INDEX('Bank Import'!$A$4:$A$1003,$D216-3))</f>
        <v/>
      </c>
      <c r="F216" s="8">
        <f>IF(OR($A216="",$D216=""),"",INDEX('Bank Import'!$C$4:$C$1003,$D216-3))</f>
        <v/>
      </c>
      <c r="G216">
        <f>IF($A216="","",IF($D216="","UNMATCHED","Matched"))</f>
        <v/>
      </c>
    </row>
    <row r="217">
      <c r="A217">
        <f>IF(Payouts!A219="","",Payouts!A219)</f>
        <v/>
      </c>
      <c r="B217" s="7">
        <f>IF($A217="","",DATE(LEFT(Payouts!B219,4),MID(Payouts!B219,6,2),MID(Payouts!B219,9,2)))</f>
        <v/>
      </c>
      <c r="C217" s="8">
        <f>IF($A217="","",Payouts!C219)</f>
        <v/>
      </c>
      <c r="D217">
        <f>IF($A217="","",IF(SUMPRODUCT(MAX(IFERROR((ABS('Bank Import'!$C$4:$C$1003-$C217)&lt;0.005)*(ABS('Bank Import'!$A$4:$A$1003-$B217)&lt;=$J$1),0)*ROW('Bank Import'!$A$4:$A$1003)))=0,"",SUMPRODUCT(MAX(IFERROR((ABS('Bank Import'!$C$4:$C$1003-$C217)&lt;0.005)*(ABS('Bank Import'!$A$4:$A$1003-$B217)&lt;=$J$1),0)*ROW('Bank Import'!$A$4:$A$1003)))))</f>
        <v/>
      </c>
      <c r="E217" s="7">
        <f>IF(OR($A217="",$D217=""),"",INDEX('Bank Import'!$A$4:$A$1003,$D217-3))</f>
        <v/>
      </c>
      <c r="F217" s="8">
        <f>IF(OR($A217="",$D217=""),"",INDEX('Bank Import'!$C$4:$C$1003,$D217-3))</f>
        <v/>
      </c>
      <c r="G217">
        <f>IF($A217="","",IF($D217="","UNMATCHED","Matched"))</f>
        <v/>
      </c>
    </row>
    <row r="218">
      <c r="A218">
        <f>IF(Payouts!A220="","",Payouts!A220)</f>
        <v/>
      </c>
      <c r="B218" s="7">
        <f>IF($A218="","",DATE(LEFT(Payouts!B220,4),MID(Payouts!B220,6,2),MID(Payouts!B220,9,2)))</f>
        <v/>
      </c>
      <c r="C218" s="8">
        <f>IF($A218="","",Payouts!C220)</f>
        <v/>
      </c>
      <c r="D218">
        <f>IF($A218="","",IF(SUMPRODUCT(MAX(IFERROR((ABS('Bank Import'!$C$4:$C$1003-$C218)&lt;0.005)*(ABS('Bank Import'!$A$4:$A$1003-$B218)&lt;=$J$1),0)*ROW('Bank Import'!$A$4:$A$1003)))=0,"",SUMPRODUCT(MAX(IFERROR((ABS('Bank Import'!$C$4:$C$1003-$C218)&lt;0.005)*(ABS('Bank Import'!$A$4:$A$1003-$B218)&lt;=$J$1),0)*ROW('Bank Import'!$A$4:$A$1003)))))</f>
        <v/>
      </c>
      <c r="E218" s="7">
        <f>IF(OR($A218="",$D218=""),"",INDEX('Bank Import'!$A$4:$A$1003,$D218-3))</f>
        <v/>
      </c>
      <c r="F218" s="8">
        <f>IF(OR($A218="",$D218=""),"",INDEX('Bank Import'!$C$4:$C$1003,$D218-3))</f>
        <v/>
      </c>
      <c r="G218">
        <f>IF($A218="","",IF($D218="","UNMATCHED","Matched"))</f>
        <v/>
      </c>
    </row>
    <row r="219">
      <c r="A219">
        <f>IF(Payouts!A221="","",Payouts!A221)</f>
        <v/>
      </c>
      <c r="B219" s="7">
        <f>IF($A219="","",DATE(LEFT(Payouts!B221,4),MID(Payouts!B221,6,2),MID(Payouts!B221,9,2)))</f>
        <v/>
      </c>
      <c r="C219" s="8">
        <f>IF($A219="","",Payouts!C221)</f>
        <v/>
      </c>
      <c r="D219">
        <f>IF($A219="","",IF(SUMPRODUCT(MAX(IFERROR((ABS('Bank Import'!$C$4:$C$1003-$C219)&lt;0.005)*(ABS('Bank Import'!$A$4:$A$1003-$B219)&lt;=$J$1),0)*ROW('Bank Import'!$A$4:$A$1003)))=0,"",SUMPRODUCT(MAX(IFERROR((ABS('Bank Import'!$C$4:$C$1003-$C219)&lt;0.005)*(ABS('Bank Import'!$A$4:$A$1003-$B219)&lt;=$J$1),0)*ROW('Bank Import'!$A$4:$A$1003)))))</f>
        <v/>
      </c>
      <c r="E219" s="7">
        <f>IF(OR($A219="",$D219=""),"",INDEX('Bank Import'!$A$4:$A$1003,$D219-3))</f>
        <v/>
      </c>
      <c r="F219" s="8">
        <f>IF(OR($A219="",$D219=""),"",INDEX('Bank Import'!$C$4:$C$1003,$D219-3))</f>
        <v/>
      </c>
      <c r="G219">
        <f>IF($A219="","",IF($D219="","UNMATCHED","Matched"))</f>
        <v/>
      </c>
    </row>
    <row r="220">
      <c r="A220">
        <f>IF(Payouts!A222="","",Payouts!A222)</f>
        <v/>
      </c>
      <c r="B220" s="7">
        <f>IF($A220="","",DATE(LEFT(Payouts!B222,4),MID(Payouts!B222,6,2),MID(Payouts!B222,9,2)))</f>
        <v/>
      </c>
      <c r="C220" s="8">
        <f>IF($A220="","",Payouts!C222)</f>
        <v/>
      </c>
      <c r="D220">
        <f>IF($A220="","",IF(SUMPRODUCT(MAX(IFERROR((ABS('Bank Import'!$C$4:$C$1003-$C220)&lt;0.005)*(ABS('Bank Import'!$A$4:$A$1003-$B220)&lt;=$J$1),0)*ROW('Bank Import'!$A$4:$A$1003)))=0,"",SUMPRODUCT(MAX(IFERROR((ABS('Bank Import'!$C$4:$C$1003-$C220)&lt;0.005)*(ABS('Bank Import'!$A$4:$A$1003-$B220)&lt;=$J$1),0)*ROW('Bank Import'!$A$4:$A$1003)))))</f>
        <v/>
      </c>
      <c r="E220" s="7">
        <f>IF(OR($A220="",$D220=""),"",INDEX('Bank Import'!$A$4:$A$1003,$D220-3))</f>
        <v/>
      </c>
      <c r="F220" s="8">
        <f>IF(OR($A220="",$D220=""),"",INDEX('Bank Import'!$C$4:$C$1003,$D220-3))</f>
        <v/>
      </c>
      <c r="G220">
        <f>IF($A220="","",IF($D220="","UNMATCHED","Matched"))</f>
        <v/>
      </c>
    </row>
    <row r="221">
      <c r="A221">
        <f>IF(Payouts!A223="","",Payouts!A223)</f>
        <v/>
      </c>
      <c r="B221" s="7">
        <f>IF($A221="","",DATE(LEFT(Payouts!B223,4),MID(Payouts!B223,6,2),MID(Payouts!B223,9,2)))</f>
        <v/>
      </c>
      <c r="C221" s="8">
        <f>IF($A221="","",Payouts!C223)</f>
        <v/>
      </c>
      <c r="D221">
        <f>IF($A221="","",IF(SUMPRODUCT(MAX(IFERROR((ABS('Bank Import'!$C$4:$C$1003-$C221)&lt;0.005)*(ABS('Bank Import'!$A$4:$A$1003-$B221)&lt;=$J$1),0)*ROW('Bank Import'!$A$4:$A$1003)))=0,"",SUMPRODUCT(MAX(IFERROR((ABS('Bank Import'!$C$4:$C$1003-$C221)&lt;0.005)*(ABS('Bank Import'!$A$4:$A$1003-$B221)&lt;=$J$1),0)*ROW('Bank Import'!$A$4:$A$1003)))))</f>
        <v/>
      </c>
      <c r="E221" s="7">
        <f>IF(OR($A221="",$D221=""),"",INDEX('Bank Import'!$A$4:$A$1003,$D221-3))</f>
        <v/>
      </c>
      <c r="F221" s="8">
        <f>IF(OR($A221="",$D221=""),"",INDEX('Bank Import'!$C$4:$C$1003,$D221-3))</f>
        <v/>
      </c>
      <c r="G221">
        <f>IF($A221="","",IF($D221="","UNMATCHED","Matched"))</f>
        <v/>
      </c>
    </row>
    <row r="222">
      <c r="A222">
        <f>IF(Payouts!A224="","",Payouts!A224)</f>
        <v/>
      </c>
      <c r="B222" s="7">
        <f>IF($A222="","",DATE(LEFT(Payouts!B224,4),MID(Payouts!B224,6,2),MID(Payouts!B224,9,2)))</f>
        <v/>
      </c>
      <c r="C222" s="8">
        <f>IF($A222="","",Payouts!C224)</f>
        <v/>
      </c>
      <c r="D222">
        <f>IF($A222="","",IF(SUMPRODUCT(MAX(IFERROR((ABS('Bank Import'!$C$4:$C$1003-$C222)&lt;0.005)*(ABS('Bank Import'!$A$4:$A$1003-$B222)&lt;=$J$1),0)*ROW('Bank Import'!$A$4:$A$1003)))=0,"",SUMPRODUCT(MAX(IFERROR((ABS('Bank Import'!$C$4:$C$1003-$C222)&lt;0.005)*(ABS('Bank Import'!$A$4:$A$1003-$B222)&lt;=$J$1),0)*ROW('Bank Import'!$A$4:$A$1003)))))</f>
        <v/>
      </c>
      <c r="E222" s="7">
        <f>IF(OR($A222="",$D222=""),"",INDEX('Bank Import'!$A$4:$A$1003,$D222-3))</f>
        <v/>
      </c>
      <c r="F222" s="8">
        <f>IF(OR($A222="",$D222=""),"",INDEX('Bank Import'!$C$4:$C$1003,$D222-3))</f>
        <v/>
      </c>
      <c r="G222">
        <f>IF($A222="","",IF($D222="","UNMATCHED","Matched"))</f>
        <v/>
      </c>
    </row>
    <row r="223">
      <c r="A223">
        <f>IF(Payouts!A225="","",Payouts!A225)</f>
        <v/>
      </c>
      <c r="B223" s="7">
        <f>IF($A223="","",DATE(LEFT(Payouts!B225,4),MID(Payouts!B225,6,2),MID(Payouts!B225,9,2)))</f>
        <v/>
      </c>
      <c r="C223" s="8">
        <f>IF($A223="","",Payouts!C225)</f>
        <v/>
      </c>
      <c r="D223">
        <f>IF($A223="","",IF(SUMPRODUCT(MAX(IFERROR((ABS('Bank Import'!$C$4:$C$1003-$C223)&lt;0.005)*(ABS('Bank Import'!$A$4:$A$1003-$B223)&lt;=$J$1),0)*ROW('Bank Import'!$A$4:$A$1003)))=0,"",SUMPRODUCT(MAX(IFERROR((ABS('Bank Import'!$C$4:$C$1003-$C223)&lt;0.005)*(ABS('Bank Import'!$A$4:$A$1003-$B223)&lt;=$J$1),0)*ROW('Bank Import'!$A$4:$A$1003)))))</f>
        <v/>
      </c>
      <c r="E223" s="7">
        <f>IF(OR($A223="",$D223=""),"",INDEX('Bank Import'!$A$4:$A$1003,$D223-3))</f>
        <v/>
      </c>
      <c r="F223" s="8">
        <f>IF(OR($A223="",$D223=""),"",INDEX('Bank Import'!$C$4:$C$1003,$D223-3))</f>
        <v/>
      </c>
      <c r="G223">
        <f>IF($A223="","",IF($D223="","UNMATCHED","Matched"))</f>
        <v/>
      </c>
    </row>
    <row r="224">
      <c r="A224">
        <f>IF(Payouts!A226="","",Payouts!A226)</f>
        <v/>
      </c>
      <c r="B224" s="7">
        <f>IF($A224="","",DATE(LEFT(Payouts!B226,4),MID(Payouts!B226,6,2),MID(Payouts!B226,9,2)))</f>
        <v/>
      </c>
      <c r="C224" s="8">
        <f>IF($A224="","",Payouts!C226)</f>
        <v/>
      </c>
      <c r="D224">
        <f>IF($A224="","",IF(SUMPRODUCT(MAX(IFERROR((ABS('Bank Import'!$C$4:$C$1003-$C224)&lt;0.005)*(ABS('Bank Import'!$A$4:$A$1003-$B224)&lt;=$J$1),0)*ROW('Bank Import'!$A$4:$A$1003)))=0,"",SUMPRODUCT(MAX(IFERROR((ABS('Bank Import'!$C$4:$C$1003-$C224)&lt;0.005)*(ABS('Bank Import'!$A$4:$A$1003-$B224)&lt;=$J$1),0)*ROW('Bank Import'!$A$4:$A$1003)))))</f>
        <v/>
      </c>
      <c r="E224" s="7">
        <f>IF(OR($A224="",$D224=""),"",INDEX('Bank Import'!$A$4:$A$1003,$D224-3))</f>
        <v/>
      </c>
      <c r="F224" s="8">
        <f>IF(OR($A224="",$D224=""),"",INDEX('Bank Import'!$C$4:$C$1003,$D224-3))</f>
        <v/>
      </c>
      <c r="G224">
        <f>IF($A224="","",IF($D224="","UNMATCHED","Matched"))</f>
        <v/>
      </c>
    </row>
    <row r="225">
      <c r="A225">
        <f>IF(Payouts!A227="","",Payouts!A227)</f>
        <v/>
      </c>
      <c r="B225" s="7">
        <f>IF($A225="","",DATE(LEFT(Payouts!B227,4),MID(Payouts!B227,6,2),MID(Payouts!B227,9,2)))</f>
        <v/>
      </c>
      <c r="C225" s="8">
        <f>IF($A225="","",Payouts!C227)</f>
        <v/>
      </c>
      <c r="D225">
        <f>IF($A225="","",IF(SUMPRODUCT(MAX(IFERROR((ABS('Bank Import'!$C$4:$C$1003-$C225)&lt;0.005)*(ABS('Bank Import'!$A$4:$A$1003-$B225)&lt;=$J$1),0)*ROW('Bank Import'!$A$4:$A$1003)))=0,"",SUMPRODUCT(MAX(IFERROR((ABS('Bank Import'!$C$4:$C$1003-$C225)&lt;0.005)*(ABS('Bank Import'!$A$4:$A$1003-$B225)&lt;=$J$1),0)*ROW('Bank Import'!$A$4:$A$1003)))))</f>
        <v/>
      </c>
      <c r="E225" s="7">
        <f>IF(OR($A225="",$D225=""),"",INDEX('Bank Import'!$A$4:$A$1003,$D225-3))</f>
        <v/>
      </c>
      <c r="F225" s="8">
        <f>IF(OR($A225="",$D225=""),"",INDEX('Bank Import'!$C$4:$C$1003,$D225-3))</f>
        <v/>
      </c>
      <c r="G225">
        <f>IF($A225="","",IF($D225="","UNMATCHED","Matched"))</f>
        <v/>
      </c>
    </row>
    <row r="226">
      <c r="A226">
        <f>IF(Payouts!A228="","",Payouts!A228)</f>
        <v/>
      </c>
      <c r="B226" s="7">
        <f>IF($A226="","",DATE(LEFT(Payouts!B228,4),MID(Payouts!B228,6,2),MID(Payouts!B228,9,2)))</f>
        <v/>
      </c>
      <c r="C226" s="8">
        <f>IF($A226="","",Payouts!C228)</f>
        <v/>
      </c>
      <c r="D226">
        <f>IF($A226="","",IF(SUMPRODUCT(MAX(IFERROR((ABS('Bank Import'!$C$4:$C$1003-$C226)&lt;0.005)*(ABS('Bank Import'!$A$4:$A$1003-$B226)&lt;=$J$1),0)*ROW('Bank Import'!$A$4:$A$1003)))=0,"",SUMPRODUCT(MAX(IFERROR((ABS('Bank Import'!$C$4:$C$1003-$C226)&lt;0.005)*(ABS('Bank Import'!$A$4:$A$1003-$B226)&lt;=$J$1),0)*ROW('Bank Import'!$A$4:$A$1003)))))</f>
        <v/>
      </c>
      <c r="E226" s="7">
        <f>IF(OR($A226="",$D226=""),"",INDEX('Bank Import'!$A$4:$A$1003,$D226-3))</f>
        <v/>
      </c>
      <c r="F226" s="8">
        <f>IF(OR($A226="",$D226=""),"",INDEX('Bank Import'!$C$4:$C$1003,$D226-3))</f>
        <v/>
      </c>
      <c r="G226">
        <f>IF($A226="","",IF($D226="","UNMATCHED","Matched"))</f>
        <v/>
      </c>
    </row>
    <row r="227">
      <c r="A227">
        <f>IF(Payouts!A229="","",Payouts!A229)</f>
        <v/>
      </c>
      <c r="B227" s="7">
        <f>IF($A227="","",DATE(LEFT(Payouts!B229,4),MID(Payouts!B229,6,2),MID(Payouts!B229,9,2)))</f>
        <v/>
      </c>
      <c r="C227" s="8">
        <f>IF($A227="","",Payouts!C229)</f>
        <v/>
      </c>
      <c r="D227">
        <f>IF($A227="","",IF(SUMPRODUCT(MAX(IFERROR((ABS('Bank Import'!$C$4:$C$1003-$C227)&lt;0.005)*(ABS('Bank Import'!$A$4:$A$1003-$B227)&lt;=$J$1),0)*ROW('Bank Import'!$A$4:$A$1003)))=0,"",SUMPRODUCT(MAX(IFERROR((ABS('Bank Import'!$C$4:$C$1003-$C227)&lt;0.005)*(ABS('Bank Import'!$A$4:$A$1003-$B227)&lt;=$J$1),0)*ROW('Bank Import'!$A$4:$A$1003)))))</f>
        <v/>
      </c>
      <c r="E227" s="7">
        <f>IF(OR($A227="",$D227=""),"",INDEX('Bank Import'!$A$4:$A$1003,$D227-3))</f>
        <v/>
      </c>
      <c r="F227" s="8">
        <f>IF(OR($A227="",$D227=""),"",INDEX('Bank Import'!$C$4:$C$1003,$D227-3))</f>
        <v/>
      </c>
      <c r="G227">
        <f>IF($A227="","",IF($D227="","UNMATCHED","Matched"))</f>
        <v/>
      </c>
    </row>
    <row r="228">
      <c r="A228">
        <f>IF(Payouts!A230="","",Payouts!A230)</f>
        <v/>
      </c>
      <c r="B228" s="7">
        <f>IF($A228="","",DATE(LEFT(Payouts!B230,4),MID(Payouts!B230,6,2),MID(Payouts!B230,9,2)))</f>
        <v/>
      </c>
      <c r="C228" s="8">
        <f>IF($A228="","",Payouts!C230)</f>
        <v/>
      </c>
      <c r="D228">
        <f>IF($A228="","",IF(SUMPRODUCT(MAX(IFERROR((ABS('Bank Import'!$C$4:$C$1003-$C228)&lt;0.005)*(ABS('Bank Import'!$A$4:$A$1003-$B228)&lt;=$J$1),0)*ROW('Bank Import'!$A$4:$A$1003)))=0,"",SUMPRODUCT(MAX(IFERROR((ABS('Bank Import'!$C$4:$C$1003-$C228)&lt;0.005)*(ABS('Bank Import'!$A$4:$A$1003-$B228)&lt;=$J$1),0)*ROW('Bank Import'!$A$4:$A$1003)))))</f>
        <v/>
      </c>
      <c r="E228" s="7">
        <f>IF(OR($A228="",$D228=""),"",INDEX('Bank Import'!$A$4:$A$1003,$D228-3))</f>
        <v/>
      </c>
      <c r="F228" s="8">
        <f>IF(OR($A228="",$D228=""),"",INDEX('Bank Import'!$C$4:$C$1003,$D228-3))</f>
        <v/>
      </c>
      <c r="G228">
        <f>IF($A228="","",IF($D228="","UNMATCHED","Matched"))</f>
        <v/>
      </c>
    </row>
    <row r="229">
      <c r="A229">
        <f>IF(Payouts!A231="","",Payouts!A231)</f>
        <v/>
      </c>
      <c r="B229" s="7">
        <f>IF($A229="","",DATE(LEFT(Payouts!B231,4),MID(Payouts!B231,6,2),MID(Payouts!B231,9,2)))</f>
        <v/>
      </c>
      <c r="C229" s="8">
        <f>IF($A229="","",Payouts!C231)</f>
        <v/>
      </c>
      <c r="D229">
        <f>IF($A229="","",IF(SUMPRODUCT(MAX(IFERROR((ABS('Bank Import'!$C$4:$C$1003-$C229)&lt;0.005)*(ABS('Bank Import'!$A$4:$A$1003-$B229)&lt;=$J$1),0)*ROW('Bank Import'!$A$4:$A$1003)))=0,"",SUMPRODUCT(MAX(IFERROR((ABS('Bank Import'!$C$4:$C$1003-$C229)&lt;0.005)*(ABS('Bank Import'!$A$4:$A$1003-$B229)&lt;=$J$1),0)*ROW('Bank Import'!$A$4:$A$1003)))))</f>
        <v/>
      </c>
      <c r="E229" s="7">
        <f>IF(OR($A229="",$D229=""),"",INDEX('Bank Import'!$A$4:$A$1003,$D229-3))</f>
        <v/>
      </c>
      <c r="F229" s="8">
        <f>IF(OR($A229="",$D229=""),"",INDEX('Bank Import'!$C$4:$C$1003,$D229-3))</f>
        <v/>
      </c>
      <c r="G229">
        <f>IF($A229="","",IF($D229="","UNMATCHED","Matched"))</f>
        <v/>
      </c>
    </row>
    <row r="230">
      <c r="A230">
        <f>IF(Payouts!A232="","",Payouts!A232)</f>
        <v/>
      </c>
      <c r="B230" s="7">
        <f>IF($A230="","",DATE(LEFT(Payouts!B232,4),MID(Payouts!B232,6,2),MID(Payouts!B232,9,2)))</f>
        <v/>
      </c>
      <c r="C230" s="8">
        <f>IF($A230="","",Payouts!C232)</f>
        <v/>
      </c>
      <c r="D230">
        <f>IF($A230="","",IF(SUMPRODUCT(MAX(IFERROR((ABS('Bank Import'!$C$4:$C$1003-$C230)&lt;0.005)*(ABS('Bank Import'!$A$4:$A$1003-$B230)&lt;=$J$1),0)*ROW('Bank Import'!$A$4:$A$1003)))=0,"",SUMPRODUCT(MAX(IFERROR((ABS('Bank Import'!$C$4:$C$1003-$C230)&lt;0.005)*(ABS('Bank Import'!$A$4:$A$1003-$B230)&lt;=$J$1),0)*ROW('Bank Import'!$A$4:$A$1003)))))</f>
        <v/>
      </c>
      <c r="E230" s="7">
        <f>IF(OR($A230="",$D230=""),"",INDEX('Bank Import'!$A$4:$A$1003,$D230-3))</f>
        <v/>
      </c>
      <c r="F230" s="8">
        <f>IF(OR($A230="",$D230=""),"",INDEX('Bank Import'!$C$4:$C$1003,$D230-3))</f>
        <v/>
      </c>
      <c r="G230">
        <f>IF($A230="","",IF($D230="","UNMATCHED","Matched"))</f>
        <v/>
      </c>
    </row>
    <row r="231">
      <c r="A231">
        <f>IF(Payouts!A233="","",Payouts!A233)</f>
        <v/>
      </c>
      <c r="B231" s="7">
        <f>IF($A231="","",DATE(LEFT(Payouts!B233,4),MID(Payouts!B233,6,2),MID(Payouts!B233,9,2)))</f>
        <v/>
      </c>
      <c r="C231" s="8">
        <f>IF($A231="","",Payouts!C233)</f>
        <v/>
      </c>
      <c r="D231">
        <f>IF($A231="","",IF(SUMPRODUCT(MAX(IFERROR((ABS('Bank Import'!$C$4:$C$1003-$C231)&lt;0.005)*(ABS('Bank Import'!$A$4:$A$1003-$B231)&lt;=$J$1),0)*ROW('Bank Import'!$A$4:$A$1003)))=0,"",SUMPRODUCT(MAX(IFERROR((ABS('Bank Import'!$C$4:$C$1003-$C231)&lt;0.005)*(ABS('Bank Import'!$A$4:$A$1003-$B231)&lt;=$J$1),0)*ROW('Bank Import'!$A$4:$A$1003)))))</f>
        <v/>
      </c>
      <c r="E231" s="7">
        <f>IF(OR($A231="",$D231=""),"",INDEX('Bank Import'!$A$4:$A$1003,$D231-3))</f>
        <v/>
      </c>
      <c r="F231" s="8">
        <f>IF(OR($A231="",$D231=""),"",INDEX('Bank Import'!$C$4:$C$1003,$D231-3))</f>
        <v/>
      </c>
      <c r="G231">
        <f>IF($A231="","",IF($D231="","UNMATCHED","Matched"))</f>
        <v/>
      </c>
    </row>
    <row r="232">
      <c r="A232">
        <f>IF(Payouts!A234="","",Payouts!A234)</f>
        <v/>
      </c>
      <c r="B232" s="7">
        <f>IF($A232="","",DATE(LEFT(Payouts!B234,4),MID(Payouts!B234,6,2),MID(Payouts!B234,9,2)))</f>
        <v/>
      </c>
      <c r="C232" s="8">
        <f>IF($A232="","",Payouts!C234)</f>
        <v/>
      </c>
      <c r="D232">
        <f>IF($A232="","",IF(SUMPRODUCT(MAX(IFERROR((ABS('Bank Import'!$C$4:$C$1003-$C232)&lt;0.005)*(ABS('Bank Import'!$A$4:$A$1003-$B232)&lt;=$J$1),0)*ROW('Bank Import'!$A$4:$A$1003)))=0,"",SUMPRODUCT(MAX(IFERROR((ABS('Bank Import'!$C$4:$C$1003-$C232)&lt;0.005)*(ABS('Bank Import'!$A$4:$A$1003-$B232)&lt;=$J$1),0)*ROW('Bank Import'!$A$4:$A$1003)))))</f>
        <v/>
      </c>
      <c r="E232" s="7">
        <f>IF(OR($A232="",$D232=""),"",INDEX('Bank Import'!$A$4:$A$1003,$D232-3))</f>
        <v/>
      </c>
      <c r="F232" s="8">
        <f>IF(OR($A232="",$D232=""),"",INDEX('Bank Import'!$C$4:$C$1003,$D232-3))</f>
        <v/>
      </c>
      <c r="G232">
        <f>IF($A232="","",IF($D232="","UNMATCHED","Matched"))</f>
        <v/>
      </c>
    </row>
    <row r="233">
      <c r="A233">
        <f>IF(Payouts!A235="","",Payouts!A235)</f>
        <v/>
      </c>
      <c r="B233" s="7">
        <f>IF($A233="","",DATE(LEFT(Payouts!B235,4),MID(Payouts!B235,6,2),MID(Payouts!B235,9,2)))</f>
        <v/>
      </c>
      <c r="C233" s="8">
        <f>IF($A233="","",Payouts!C235)</f>
        <v/>
      </c>
      <c r="D233">
        <f>IF($A233="","",IF(SUMPRODUCT(MAX(IFERROR((ABS('Bank Import'!$C$4:$C$1003-$C233)&lt;0.005)*(ABS('Bank Import'!$A$4:$A$1003-$B233)&lt;=$J$1),0)*ROW('Bank Import'!$A$4:$A$1003)))=0,"",SUMPRODUCT(MAX(IFERROR((ABS('Bank Import'!$C$4:$C$1003-$C233)&lt;0.005)*(ABS('Bank Import'!$A$4:$A$1003-$B233)&lt;=$J$1),0)*ROW('Bank Import'!$A$4:$A$1003)))))</f>
        <v/>
      </c>
      <c r="E233" s="7">
        <f>IF(OR($A233="",$D233=""),"",INDEX('Bank Import'!$A$4:$A$1003,$D233-3))</f>
        <v/>
      </c>
      <c r="F233" s="8">
        <f>IF(OR($A233="",$D233=""),"",INDEX('Bank Import'!$C$4:$C$1003,$D233-3))</f>
        <v/>
      </c>
      <c r="G233">
        <f>IF($A233="","",IF($D233="","UNMATCHED","Matched"))</f>
        <v/>
      </c>
    </row>
    <row r="234">
      <c r="A234">
        <f>IF(Payouts!A236="","",Payouts!A236)</f>
        <v/>
      </c>
      <c r="B234" s="7">
        <f>IF($A234="","",DATE(LEFT(Payouts!B236,4),MID(Payouts!B236,6,2),MID(Payouts!B236,9,2)))</f>
        <v/>
      </c>
      <c r="C234" s="8">
        <f>IF($A234="","",Payouts!C236)</f>
        <v/>
      </c>
      <c r="D234">
        <f>IF($A234="","",IF(SUMPRODUCT(MAX(IFERROR((ABS('Bank Import'!$C$4:$C$1003-$C234)&lt;0.005)*(ABS('Bank Import'!$A$4:$A$1003-$B234)&lt;=$J$1),0)*ROW('Bank Import'!$A$4:$A$1003)))=0,"",SUMPRODUCT(MAX(IFERROR((ABS('Bank Import'!$C$4:$C$1003-$C234)&lt;0.005)*(ABS('Bank Import'!$A$4:$A$1003-$B234)&lt;=$J$1),0)*ROW('Bank Import'!$A$4:$A$1003)))))</f>
        <v/>
      </c>
      <c r="E234" s="7">
        <f>IF(OR($A234="",$D234=""),"",INDEX('Bank Import'!$A$4:$A$1003,$D234-3))</f>
        <v/>
      </c>
      <c r="F234" s="8">
        <f>IF(OR($A234="",$D234=""),"",INDEX('Bank Import'!$C$4:$C$1003,$D234-3))</f>
        <v/>
      </c>
      <c r="G234">
        <f>IF($A234="","",IF($D234="","UNMATCHED","Matched"))</f>
        <v/>
      </c>
    </row>
    <row r="235">
      <c r="A235">
        <f>IF(Payouts!A237="","",Payouts!A237)</f>
        <v/>
      </c>
      <c r="B235" s="7">
        <f>IF($A235="","",DATE(LEFT(Payouts!B237,4),MID(Payouts!B237,6,2),MID(Payouts!B237,9,2)))</f>
        <v/>
      </c>
      <c r="C235" s="8">
        <f>IF($A235="","",Payouts!C237)</f>
        <v/>
      </c>
      <c r="D235">
        <f>IF($A235="","",IF(SUMPRODUCT(MAX(IFERROR((ABS('Bank Import'!$C$4:$C$1003-$C235)&lt;0.005)*(ABS('Bank Import'!$A$4:$A$1003-$B235)&lt;=$J$1),0)*ROW('Bank Import'!$A$4:$A$1003)))=0,"",SUMPRODUCT(MAX(IFERROR((ABS('Bank Import'!$C$4:$C$1003-$C235)&lt;0.005)*(ABS('Bank Import'!$A$4:$A$1003-$B235)&lt;=$J$1),0)*ROW('Bank Import'!$A$4:$A$1003)))))</f>
        <v/>
      </c>
      <c r="E235" s="7">
        <f>IF(OR($A235="",$D235=""),"",INDEX('Bank Import'!$A$4:$A$1003,$D235-3))</f>
        <v/>
      </c>
      <c r="F235" s="8">
        <f>IF(OR($A235="",$D235=""),"",INDEX('Bank Import'!$C$4:$C$1003,$D235-3))</f>
        <v/>
      </c>
      <c r="G235">
        <f>IF($A235="","",IF($D235="","UNMATCHED","Matched"))</f>
        <v/>
      </c>
    </row>
    <row r="236">
      <c r="A236">
        <f>IF(Payouts!A238="","",Payouts!A238)</f>
        <v/>
      </c>
      <c r="B236" s="7">
        <f>IF($A236="","",DATE(LEFT(Payouts!B238,4),MID(Payouts!B238,6,2),MID(Payouts!B238,9,2)))</f>
        <v/>
      </c>
      <c r="C236" s="8">
        <f>IF($A236="","",Payouts!C238)</f>
        <v/>
      </c>
      <c r="D236">
        <f>IF($A236="","",IF(SUMPRODUCT(MAX(IFERROR((ABS('Bank Import'!$C$4:$C$1003-$C236)&lt;0.005)*(ABS('Bank Import'!$A$4:$A$1003-$B236)&lt;=$J$1),0)*ROW('Bank Import'!$A$4:$A$1003)))=0,"",SUMPRODUCT(MAX(IFERROR((ABS('Bank Import'!$C$4:$C$1003-$C236)&lt;0.005)*(ABS('Bank Import'!$A$4:$A$1003-$B236)&lt;=$J$1),0)*ROW('Bank Import'!$A$4:$A$1003)))))</f>
        <v/>
      </c>
      <c r="E236" s="7">
        <f>IF(OR($A236="",$D236=""),"",INDEX('Bank Import'!$A$4:$A$1003,$D236-3))</f>
        <v/>
      </c>
      <c r="F236" s="8">
        <f>IF(OR($A236="",$D236=""),"",INDEX('Bank Import'!$C$4:$C$1003,$D236-3))</f>
        <v/>
      </c>
      <c r="G236">
        <f>IF($A236="","",IF($D236="","UNMATCHED","Matched"))</f>
        <v/>
      </c>
    </row>
    <row r="237">
      <c r="A237">
        <f>IF(Payouts!A239="","",Payouts!A239)</f>
        <v/>
      </c>
      <c r="B237" s="7">
        <f>IF($A237="","",DATE(LEFT(Payouts!B239,4),MID(Payouts!B239,6,2),MID(Payouts!B239,9,2)))</f>
        <v/>
      </c>
      <c r="C237" s="8">
        <f>IF($A237="","",Payouts!C239)</f>
        <v/>
      </c>
      <c r="D237">
        <f>IF($A237="","",IF(SUMPRODUCT(MAX(IFERROR((ABS('Bank Import'!$C$4:$C$1003-$C237)&lt;0.005)*(ABS('Bank Import'!$A$4:$A$1003-$B237)&lt;=$J$1),0)*ROW('Bank Import'!$A$4:$A$1003)))=0,"",SUMPRODUCT(MAX(IFERROR((ABS('Bank Import'!$C$4:$C$1003-$C237)&lt;0.005)*(ABS('Bank Import'!$A$4:$A$1003-$B237)&lt;=$J$1),0)*ROW('Bank Import'!$A$4:$A$1003)))))</f>
        <v/>
      </c>
      <c r="E237" s="7">
        <f>IF(OR($A237="",$D237=""),"",INDEX('Bank Import'!$A$4:$A$1003,$D237-3))</f>
        <v/>
      </c>
      <c r="F237" s="8">
        <f>IF(OR($A237="",$D237=""),"",INDEX('Bank Import'!$C$4:$C$1003,$D237-3))</f>
        <v/>
      </c>
      <c r="G237">
        <f>IF($A237="","",IF($D237="","UNMATCHED","Matched"))</f>
        <v/>
      </c>
    </row>
    <row r="238">
      <c r="A238">
        <f>IF(Payouts!A240="","",Payouts!A240)</f>
        <v/>
      </c>
      <c r="B238" s="7">
        <f>IF($A238="","",DATE(LEFT(Payouts!B240,4),MID(Payouts!B240,6,2),MID(Payouts!B240,9,2)))</f>
        <v/>
      </c>
      <c r="C238" s="8">
        <f>IF($A238="","",Payouts!C240)</f>
        <v/>
      </c>
      <c r="D238">
        <f>IF($A238="","",IF(SUMPRODUCT(MAX(IFERROR((ABS('Bank Import'!$C$4:$C$1003-$C238)&lt;0.005)*(ABS('Bank Import'!$A$4:$A$1003-$B238)&lt;=$J$1),0)*ROW('Bank Import'!$A$4:$A$1003)))=0,"",SUMPRODUCT(MAX(IFERROR((ABS('Bank Import'!$C$4:$C$1003-$C238)&lt;0.005)*(ABS('Bank Import'!$A$4:$A$1003-$B238)&lt;=$J$1),0)*ROW('Bank Import'!$A$4:$A$1003)))))</f>
        <v/>
      </c>
      <c r="E238" s="7">
        <f>IF(OR($A238="",$D238=""),"",INDEX('Bank Import'!$A$4:$A$1003,$D238-3))</f>
        <v/>
      </c>
      <c r="F238" s="8">
        <f>IF(OR($A238="",$D238=""),"",INDEX('Bank Import'!$C$4:$C$1003,$D238-3))</f>
        <v/>
      </c>
      <c r="G238">
        <f>IF($A238="","",IF($D238="","UNMATCHED","Matched"))</f>
        <v/>
      </c>
    </row>
    <row r="239">
      <c r="A239">
        <f>IF(Payouts!A241="","",Payouts!A241)</f>
        <v/>
      </c>
      <c r="B239" s="7">
        <f>IF($A239="","",DATE(LEFT(Payouts!B241,4),MID(Payouts!B241,6,2),MID(Payouts!B241,9,2)))</f>
        <v/>
      </c>
      <c r="C239" s="8">
        <f>IF($A239="","",Payouts!C241)</f>
        <v/>
      </c>
      <c r="D239">
        <f>IF($A239="","",IF(SUMPRODUCT(MAX(IFERROR((ABS('Bank Import'!$C$4:$C$1003-$C239)&lt;0.005)*(ABS('Bank Import'!$A$4:$A$1003-$B239)&lt;=$J$1),0)*ROW('Bank Import'!$A$4:$A$1003)))=0,"",SUMPRODUCT(MAX(IFERROR((ABS('Bank Import'!$C$4:$C$1003-$C239)&lt;0.005)*(ABS('Bank Import'!$A$4:$A$1003-$B239)&lt;=$J$1),0)*ROW('Bank Import'!$A$4:$A$1003)))))</f>
        <v/>
      </c>
      <c r="E239" s="7">
        <f>IF(OR($A239="",$D239=""),"",INDEX('Bank Import'!$A$4:$A$1003,$D239-3))</f>
        <v/>
      </c>
      <c r="F239" s="8">
        <f>IF(OR($A239="",$D239=""),"",INDEX('Bank Import'!$C$4:$C$1003,$D239-3))</f>
        <v/>
      </c>
      <c r="G239">
        <f>IF($A239="","",IF($D239="","UNMATCHED","Matched"))</f>
        <v/>
      </c>
    </row>
    <row r="240">
      <c r="A240">
        <f>IF(Payouts!A242="","",Payouts!A242)</f>
        <v/>
      </c>
      <c r="B240" s="7">
        <f>IF($A240="","",DATE(LEFT(Payouts!B242,4),MID(Payouts!B242,6,2),MID(Payouts!B242,9,2)))</f>
        <v/>
      </c>
      <c r="C240" s="8">
        <f>IF($A240="","",Payouts!C242)</f>
        <v/>
      </c>
      <c r="D240">
        <f>IF($A240="","",IF(SUMPRODUCT(MAX(IFERROR((ABS('Bank Import'!$C$4:$C$1003-$C240)&lt;0.005)*(ABS('Bank Import'!$A$4:$A$1003-$B240)&lt;=$J$1),0)*ROW('Bank Import'!$A$4:$A$1003)))=0,"",SUMPRODUCT(MAX(IFERROR((ABS('Bank Import'!$C$4:$C$1003-$C240)&lt;0.005)*(ABS('Bank Import'!$A$4:$A$1003-$B240)&lt;=$J$1),0)*ROW('Bank Import'!$A$4:$A$1003)))))</f>
        <v/>
      </c>
      <c r="E240" s="7">
        <f>IF(OR($A240="",$D240=""),"",INDEX('Bank Import'!$A$4:$A$1003,$D240-3))</f>
        <v/>
      </c>
      <c r="F240" s="8">
        <f>IF(OR($A240="",$D240=""),"",INDEX('Bank Import'!$C$4:$C$1003,$D240-3))</f>
        <v/>
      </c>
      <c r="G240">
        <f>IF($A240="","",IF($D240="","UNMATCHED","Matched"))</f>
        <v/>
      </c>
    </row>
    <row r="241">
      <c r="A241">
        <f>IF(Payouts!A243="","",Payouts!A243)</f>
        <v/>
      </c>
      <c r="B241" s="7">
        <f>IF($A241="","",DATE(LEFT(Payouts!B243,4),MID(Payouts!B243,6,2),MID(Payouts!B243,9,2)))</f>
        <v/>
      </c>
      <c r="C241" s="8">
        <f>IF($A241="","",Payouts!C243)</f>
        <v/>
      </c>
      <c r="D241">
        <f>IF($A241="","",IF(SUMPRODUCT(MAX(IFERROR((ABS('Bank Import'!$C$4:$C$1003-$C241)&lt;0.005)*(ABS('Bank Import'!$A$4:$A$1003-$B241)&lt;=$J$1),0)*ROW('Bank Import'!$A$4:$A$1003)))=0,"",SUMPRODUCT(MAX(IFERROR((ABS('Bank Import'!$C$4:$C$1003-$C241)&lt;0.005)*(ABS('Bank Import'!$A$4:$A$1003-$B241)&lt;=$J$1),0)*ROW('Bank Import'!$A$4:$A$1003)))))</f>
        <v/>
      </c>
      <c r="E241" s="7">
        <f>IF(OR($A241="",$D241=""),"",INDEX('Bank Import'!$A$4:$A$1003,$D241-3))</f>
        <v/>
      </c>
      <c r="F241" s="8">
        <f>IF(OR($A241="",$D241=""),"",INDEX('Bank Import'!$C$4:$C$1003,$D241-3))</f>
        <v/>
      </c>
      <c r="G241">
        <f>IF($A241="","",IF($D241="","UNMATCHED","Matched"))</f>
        <v/>
      </c>
    </row>
    <row r="242">
      <c r="A242">
        <f>IF(Payouts!A244="","",Payouts!A244)</f>
        <v/>
      </c>
      <c r="B242" s="7">
        <f>IF($A242="","",DATE(LEFT(Payouts!B244,4),MID(Payouts!B244,6,2),MID(Payouts!B244,9,2)))</f>
        <v/>
      </c>
      <c r="C242" s="8">
        <f>IF($A242="","",Payouts!C244)</f>
        <v/>
      </c>
      <c r="D242">
        <f>IF($A242="","",IF(SUMPRODUCT(MAX(IFERROR((ABS('Bank Import'!$C$4:$C$1003-$C242)&lt;0.005)*(ABS('Bank Import'!$A$4:$A$1003-$B242)&lt;=$J$1),0)*ROW('Bank Import'!$A$4:$A$1003)))=0,"",SUMPRODUCT(MAX(IFERROR((ABS('Bank Import'!$C$4:$C$1003-$C242)&lt;0.005)*(ABS('Bank Import'!$A$4:$A$1003-$B242)&lt;=$J$1),0)*ROW('Bank Import'!$A$4:$A$1003)))))</f>
        <v/>
      </c>
      <c r="E242" s="7">
        <f>IF(OR($A242="",$D242=""),"",INDEX('Bank Import'!$A$4:$A$1003,$D242-3))</f>
        <v/>
      </c>
      <c r="F242" s="8">
        <f>IF(OR($A242="",$D242=""),"",INDEX('Bank Import'!$C$4:$C$1003,$D242-3))</f>
        <v/>
      </c>
      <c r="G242">
        <f>IF($A242="","",IF($D242="","UNMATCHED","Matched"))</f>
        <v/>
      </c>
    </row>
    <row r="243">
      <c r="A243">
        <f>IF(Payouts!A245="","",Payouts!A245)</f>
        <v/>
      </c>
      <c r="B243" s="7">
        <f>IF($A243="","",DATE(LEFT(Payouts!B245,4),MID(Payouts!B245,6,2),MID(Payouts!B245,9,2)))</f>
        <v/>
      </c>
      <c r="C243" s="8">
        <f>IF($A243="","",Payouts!C245)</f>
        <v/>
      </c>
      <c r="D243">
        <f>IF($A243="","",IF(SUMPRODUCT(MAX(IFERROR((ABS('Bank Import'!$C$4:$C$1003-$C243)&lt;0.005)*(ABS('Bank Import'!$A$4:$A$1003-$B243)&lt;=$J$1),0)*ROW('Bank Import'!$A$4:$A$1003)))=0,"",SUMPRODUCT(MAX(IFERROR((ABS('Bank Import'!$C$4:$C$1003-$C243)&lt;0.005)*(ABS('Bank Import'!$A$4:$A$1003-$B243)&lt;=$J$1),0)*ROW('Bank Import'!$A$4:$A$1003)))))</f>
        <v/>
      </c>
      <c r="E243" s="7">
        <f>IF(OR($A243="",$D243=""),"",INDEX('Bank Import'!$A$4:$A$1003,$D243-3))</f>
        <v/>
      </c>
      <c r="F243" s="8">
        <f>IF(OR($A243="",$D243=""),"",INDEX('Bank Import'!$C$4:$C$1003,$D243-3))</f>
        <v/>
      </c>
      <c r="G243">
        <f>IF($A243="","",IF($D243="","UNMATCHED","Matched"))</f>
        <v/>
      </c>
    </row>
    <row r="244">
      <c r="A244">
        <f>IF(Payouts!A246="","",Payouts!A246)</f>
        <v/>
      </c>
      <c r="B244" s="7">
        <f>IF($A244="","",DATE(LEFT(Payouts!B246,4),MID(Payouts!B246,6,2),MID(Payouts!B246,9,2)))</f>
        <v/>
      </c>
      <c r="C244" s="8">
        <f>IF($A244="","",Payouts!C246)</f>
        <v/>
      </c>
      <c r="D244">
        <f>IF($A244="","",IF(SUMPRODUCT(MAX(IFERROR((ABS('Bank Import'!$C$4:$C$1003-$C244)&lt;0.005)*(ABS('Bank Import'!$A$4:$A$1003-$B244)&lt;=$J$1),0)*ROW('Bank Import'!$A$4:$A$1003)))=0,"",SUMPRODUCT(MAX(IFERROR((ABS('Bank Import'!$C$4:$C$1003-$C244)&lt;0.005)*(ABS('Bank Import'!$A$4:$A$1003-$B244)&lt;=$J$1),0)*ROW('Bank Import'!$A$4:$A$1003)))))</f>
        <v/>
      </c>
      <c r="E244" s="7">
        <f>IF(OR($A244="",$D244=""),"",INDEX('Bank Import'!$A$4:$A$1003,$D244-3))</f>
        <v/>
      </c>
      <c r="F244" s="8">
        <f>IF(OR($A244="",$D244=""),"",INDEX('Bank Import'!$C$4:$C$1003,$D244-3))</f>
        <v/>
      </c>
      <c r="G244">
        <f>IF($A244="","",IF($D244="","UNMATCHED","Matched"))</f>
        <v/>
      </c>
    </row>
    <row r="245">
      <c r="A245">
        <f>IF(Payouts!A247="","",Payouts!A247)</f>
        <v/>
      </c>
      <c r="B245" s="7">
        <f>IF($A245="","",DATE(LEFT(Payouts!B247,4),MID(Payouts!B247,6,2),MID(Payouts!B247,9,2)))</f>
        <v/>
      </c>
      <c r="C245" s="8">
        <f>IF($A245="","",Payouts!C247)</f>
        <v/>
      </c>
      <c r="D245">
        <f>IF($A245="","",IF(SUMPRODUCT(MAX(IFERROR((ABS('Bank Import'!$C$4:$C$1003-$C245)&lt;0.005)*(ABS('Bank Import'!$A$4:$A$1003-$B245)&lt;=$J$1),0)*ROW('Bank Import'!$A$4:$A$1003)))=0,"",SUMPRODUCT(MAX(IFERROR((ABS('Bank Import'!$C$4:$C$1003-$C245)&lt;0.005)*(ABS('Bank Import'!$A$4:$A$1003-$B245)&lt;=$J$1),0)*ROW('Bank Import'!$A$4:$A$1003)))))</f>
        <v/>
      </c>
      <c r="E245" s="7">
        <f>IF(OR($A245="",$D245=""),"",INDEX('Bank Import'!$A$4:$A$1003,$D245-3))</f>
        <v/>
      </c>
      <c r="F245" s="8">
        <f>IF(OR($A245="",$D245=""),"",INDEX('Bank Import'!$C$4:$C$1003,$D245-3))</f>
        <v/>
      </c>
      <c r="G245">
        <f>IF($A245="","",IF($D245="","UNMATCHED","Matched"))</f>
        <v/>
      </c>
    </row>
    <row r="246">
      <c r="A246">
        <f>IF(Payouts!A248="","",Payouts!A248)</f>
        <v/>
      </c>
      <c r="B246" s="7">
        <f>IF($A246="","",DATE(LEFT(Payouts!B248,4),MID(Payouts!B248,6,2),MID(Payouts!B248,9,2)))</f>
        <v/>
      </c>
      <c r="C246" s="8">
        <f>IF($A246="","",Payouts!C248)</f>
        <v/>
      </c>
      <c r="D246">
        <f>IF($A246="","",IF(SUMPRODUCT(MAX(IFERROR((ABS('Bank Import'!$C$4:$C$1003-$C246)&lt;0.005)*(ABS('Bank Import'!$A$4:$A$1003-$B246)&lt;=$J$1),0)*ROW('Bank Import'!$A$4:$A$1003)))=0,"",SUMPRODUCT(MAX(IFERROR((ABS('Bank Import'!$C$4:$C$1003-$C246)&lt;0.005)*(ABS('Bank Import'!$A$4:$A$1003-$B246)&lt;=$J$1),0)*ROW('Bank Import'!$A$4:$A$1003)))))</f>
        <v/>
      </c>
      <c r="E246" s="7">
        <f>IF(OR($A246="",$D246=""),"",INDEX('Bank Import'!$A$4:$A$1003,$D246-3))</f>
        <v/>
      </c>
      <c r="F246" s="8">
        <f>IF(OR($A246="",$D246=""),"",INDEX('Bank Import'!$C$4:$C$1003,$D246-3))</f>
        <v/>
      </c>
      <c r="G246">
        <f>IF($A246="","",IF($D246="","UNMATCHED","Matched"))</f>
        <v/>
      </c>
    </row>
    <row r="247">
      <c r="A247">
        <f>IF(Payouts!A249="","",Payouts!A249)</f>
        <v/>
      </c>
      <c r="B247" s="7">
        <f>IF($A247="","",DATE(LEFT(Payouts!B249,4),MID(Payouts!B249,6,2),MID(Payouts!B249,9,2)))</f>
        <v/>
      </c>
      <c r="C247" s="8">
        <f>IF($A247="","",Payouts!C249)</f>
        <v/>
      </c>
      <c r="D247">
        <f>IF($A247="","",IF(SUMPRODUCT(MAX(IFERROR((ABS('Bank Import'!$C$4:$C$1003-$C247)&lt;0.005)*(ABS('Bank Import'!$A$4:$A$1003-$B247)&lt;=$J$1),0)*ROW('Bank Import'!$A$4:$A$1003)))=0,"",SUMPRODUCT(MAX(IFERROR((ABS('Bank Import'!$C$4:$C$1003-$C247)&lt;0.005)*(ABS('Bank Import'!$A$4:$A$1003-$B247)&lt;=$J$1),0)*ROW('Bank Import'!$A$4:$A$1003)))))</f>
        <v/>
      </c>
      <c r="E247" s="7">
        <f>IF(OR($A247="",$D247=""),"",INDEX('Bank Import'!$A$4:$A$1003,$D247-3))</f>
        <v/>
      </c>
      <c r="F247" s="8">
        <f>IF(OR($A247="",$D247=""),"",INDEX('Bank Import'!$C$4:$C$1003,$D247-3))</f>
        <v/>
      </c>
      <c r="G247">
        <f>IF($A247="","",IF($D247="","UNMATCHED","Matched"))</f>
        <v/>
      </c>
    </row>
    <row r="248">
      <c r="A248">
        <f>IF(Payouts!A250="","",Payouts!A250)</f>
        <v/>
      </c>
      <c r="B248" s="7">
        <f>IF($A248="","",DATE(LEFT(Payouts!B250,4),MID(Payouts!B250,6,2),MID(Payouts!B250,9,2)))</f>
        <v/>
      </c>
      <c r="C248" s="8">
        <f>IF($A248="","",Payouts!C250)</f>
        <v/>
      </c>
      <c r="D248">
        <f>IF($A248="","",IF(SUMPRODUCT(MAX(IFERROR((ABS('Bank Import'!$C$4:$C$1003-$C248)&lt;0.005)*(ABS('Bank Import'!$A$4:$A$1003-$B248)&lt;=$J$1),0)*ROW('Bank Import'!$A$4:$A$1003)))=0,"",SUMPRODUCT(MAX(IFERROR((ABS('Bank Import'!$C$4:$C$1003-$C248)&lt;0.005)*(ABS('Bank Import'!$A$4:$A$1003-$B248)&lt;=$J$1),0)*ROW('Bank Import'!$A$4:$A$1003)))))</f>
        <v/>
      </c>
      <c r="E248" s="7">
        <f>IF(OR($A248="",$D248=""),"",INDEX('Bank Import'!$A$4:$A$1003,$D248-3))</f>
        <v/>
      </c>
      <c r="F248" s="8">
        <f>IF(OR($A248="",$D248=""),"",INDEX('Bank Import'!$C$4:$C$1003,$D248-3))</f>
        <v/>
      </c>
      <c r="G248">
        <f>IF($A248="","",IF($D248="","UNMATCHED","Matched"))</f>
        <v/>
      </c>
    </row>
    <row r="249">
      <c r="A249">
        <f>IF(Payouts!A251="","",Payouts!A251)</f>
        <v/>
      </c>
      <c r="B249" s="7">
        <f>IF($A249="","",DATE(LEFT(Payouts!B251,4),MID(Payouts!B251,6,2),MID(Payouts!B251,9,2)))</f>
        <v/>
      </c>
      <c r="C249" s="8">
        <f>IF($A249="","",Payouts!C251)</f>
        <v/>
      </c>
      <c r="D249">
        <f>IF($A249="","",IF(SUMPRODUCT(MAX(IFERROR((ABS('Bank Import'!$C$4:$C$1003-$C249)&lt;0.005)*(ABS('Bank Import'!$A$4:$A$1003-$B249)&lt;=$J$1),0)*ROW('Bank Import'!$A$4:$A$1003)))=0,"",SUMPRODUCT(MAX(IFERROR((ABS('Bank Import'!$C$4:$C$1003-$C249)&lt;0.005)*(ABS('Bank Import'!$A$4:$A$1003-$B249)&lt;=$J$1),0)*ROW('Bank Import'!$A$4:$A$1003)))))</f>
        <v/>
      </c>
      <c r="E249" s="7">
        <f>IF(OR($A249="",$D249=""),"",INDEX('Bank Import'!$A$4:$A$1003,$D249-3))</f>
        <v/>
      </c>
      <c r="F249" s="8">
        <f>IF(OR($A249="",$D249=""),"",INDEX('Bank Import'!$C$4:$C$1003,$D249-3))</f>
        <v/>
      </c>
      <c r="G249">
        <f>IF($A249="","",IF($D249="","UNMATCHED","Matched"))</f>
        <v/>
      </c>
    </row>
    <row r="250">
      <c r="A250">
        <f>IF(Payouts!A252="","",Payouts!A252)</f>
        <v/>
      </c>
      <c r="B250" s="7">
        <f>IF($A250="","",DATE(LEFT(Payouts!B252,4),MID(Payouts!B252,6,2),MID(Payouts!B252,9,2)))</f>
        <v/>
      </c>
      <c r="C250" s="8">
        <f>IF($A250="","",Payouts!C252)</f>
        <v/>
      </c>
      <c r="D250">
        <f>IF($A250="","",IF(SUMPRODUCT(MAX(IFERROR((ABS('Bank Import'!$C$4:$C$1003-$C250)&lt;0.005)*(ABS('Bank Import'!$A$4:$A$1003-$B250)&lt;=$J$1),0)*ROW('Bank Import'!$A$4:$A$1003)))=0,"",SUMPRODUCT(MAX(IFERROR((ABS('Bank Import'!$C$4:$C$1003-$C250)&lt;0.005)*(ABS('Bank Import'!$A$4:$A$1003-$B250)&lt;=$J$1),0)*ROW('Bank Import'!$A$4:$A$1003)))))</f>
        <v/>
      </c>
      <c r="E250" s="7">
        <f>IF(OR($A250="",$D250=""),"",INDEX('Bank Import'!$A$4:$A$1003,$D250-3))</f>
        <v/>
      </c>
      <c r="F250" s="8">
        <f>IF(OR($A250="",$D250=""),"",INDEX('Bank Import'!$C$4:$C$1003,$D250-3))</f>
        <v/>
      </c>
      <c r="G250">
        <f>IF($A250="","",IF($D250="","UNMATCHED","Matched"))</f>
        <v/>
      </c>
    </row>
    <row r="251">
      <c r="A251">
        <f>IF(Payouts!A253="","",Payouts!A253)</f>
        <v/>
      </c>
      <c r="B251" s="7">
        <f>IF($A251="","",DATE(LEFT(Payouts!B253,4),MID(Payouts!B253,6,2),MID(Payouts!B253,9,2)))</f>
        <v/>
      </c>
      <c r="C251" s="8">
        <f>IF($A251="","",Payouts!C253)</f>
        <v/>
      </c>
      <c r="D251">
        <f>IF($A251="","",IF(SUMPRODUCT(MAX(IFERROR((ABS('Bank Import'!$C$4:$C$1003-$C251)&lt;0.005)*(ABS('Bank Import'!$A$4:$A$1003-$B251)&lt;=$J$1),0)*ROW('Bank Import'!$A$4:$A$1003)))=0,"",SUMPRODUCT(MAX(IFERROR((ABS('Bank Import'!$C$4:$C$1003-$C251)&lt;0.005)*(ABS('Bank Import'!$A$4:$A$1003-$B251)&lt;=$J$1),0)*ROW('Bank Import'!$A$4:$A$1003)))))</f>
        <v/>
      </c>
      <c r="E251" s="7">
        <f>IF(OR($A251="",$D251=""),"",INDEX('Bank Import'!$A$4:$A$1003,$D251-3))</f>
        <v/>
      </c>
      <c r="F251" s="8">
        <f>IF(OR($A251="",$D251=""),"",INDEX('Bank Import'!$C$4:$C$1003,$D251-3))</f>
        <v/>
      </c>
      <c r="G251">
        <f>IF($A251="","",IF($D251="","UNMATCHED","Matched"))</f>
        <v/>
      </c>
    </row>
    <row r="252">
      <c r="A252">
        <f>IF(Payouts!A254="","",Payouts!A254)</f>
        <v/>
      </c>
      <c r="B252" s="7">
        <f>IF($A252="","",DATE(LEFT(Payouts!B254,4),MID(Payouts!B254,6,2),MID(Payouts!B254,9,2)))</f>
        <v/>
      </c>
      <c r="C252" s="8">
        <f>IF($A252="","",Payouts!C254)</f>
        <v/>
      </c>
      <c r="D252">
        <f>IF($A252="","",IF(SUMPRODUCT(MAX(IFERROR((ABS('Bank Import'!$C$4:$C$1003-$C252)&lt;0.005)*(ABS('Bank Import'!$A$4:$A$1003-$B252)&lt;=$J$1),0)*ROW('Bank Import'!$A$4:$A$1003)))=0,"",SUMPRODUCT(MAX(IFERROR((ABS('Bank Import'!$C$4:$C$1003-$C252)&lt;0.005)*(ABS('Bank Import'!$A$4:$A$1003-$B252)&lt;=$J$1),0)*ROW('Bank Import'!$A$4:$A$1003)))))</f>
        <v/>
      </c>
      <c r="E252" s="7">
        <f>IF(OR($A252="",$D252=""),"",INDEX('Bank Import'!$A$4:$A$1003,$D252-3))</f>
        <v/>
      </c>
      <c r="F252" s="8">
        <f>IF(OR($A252="",$D252=""),"",INDEX('Bank Import'!$C$4:$C$1003,$D252-3))</f>
        <v/>
      </c>
      <c r="G252">
        <f>IF($A252="","",IF($D252="","UNMATCHED","Matched"))</f>
        <v/>
      </c>
    </row>
    <row r="253">
      <c r="A253">
        <f>IF(Payouts!A255="","",Payouts!A255)</f>
        <v/>
      </c>
      <c r="B253" s="7">
        <f>IF($A253="","",DATE(LEFT(Payouts!B255,4),MID(Payouts!B255,6,2),MID(Payouts!B255,9,2)))</f>
        <v/>
      </c>
      <c r="C253" s="8">
        <f>IF($A253="","",Payouts!C255)</f>
        <v/>
      </c>
      <c r="D253">
        <f>IF($A253="","",IF(SUMPRODUCT(MAX(IFERROR((ABS('Bank Import'!$C$4:$C$1003-$C253)&lt;0.005)*(ABS('Bank Import'!$A$4:$A$1003-$B253)&lt;=$J$1),0)*ROW('Bank Import'!$A$4:$A$1003)))=0,"",SUMPRODUCT(MAX(IFERROR((ABS('Bank Import'!$C$4:$C$1003-$C253)&lt;0.005)*(ABS('Bank Import'!$A$4:$A$1003-$B253)&lt;=$J$1),0)*ROW('Bank Import'!$A$4:$A$1003)))))</f>
        <v/>
      </c>
      <c r="E253" s="7">
        <f>IF(OR($A253="",$D253=""),"",INDEX('Bank Import'!$A$4:$A$1003,$D253-3))</f>
        <v/>
      </c>
      <c r="F253" s="8">
        <f>IF(OR($A253="",$D253=""),"",INDEX('Bank Import'!$C$4:$C$1003,$D253-3))</f>
        <v/>
      </c>
      <c r="G253">
        <f>IF($A253="","",IF($D253="","UNMATCHED","Matched"))</f>
        <v/>
      </c>
    </row>
    <row r="254">
      <c r="A254">
        <f>IF(Payouts!A256="","",Payouts!A256)</f>
        <v/>
      </c>
      <c r="B254" s="7">
        <f>IF($A254="","",DATE(LEFT(Payouts!B256,4),MID(Payouts!B256,6,2),MID(Payouts!B256,9,2)))</f>
        <v/>
      </c>
      <c r="C254" s="8">
        <f>IF($A254="","",Payouts!C256)</f>
        <v/>
      </c>
      <c r="D254">
        <f>IF($A254="","",IF(SUMPRODUCT(MAX(IFERROR((ABS('Bank Import'!$C$4:$C$1003-$C254)&lt;0.005)*(ABS('Bank Import'!$A$4:$A$1003-$B254)&lt;=$J$1),0)*ROW('Bank Import'!$A$4:$A$1003)))=0,"",SUMPRODUCT(MAX(IFERROR((ABS('Bank Import'!$C$4:$C$1003-$C254)&lt;0.005)*(ABS('Bank Import'!$A$4:$A$1003-$B254)&lt;=$J$1),0)*ROW('Bank Import'!$A$4:$A$1003)))))</f>
        <v/>
      </c>
      <c r="E254" s="7">
        <f>IF(OR($A254="",$D254=""),"",INDEX('Bank Import'!$A$4:$A$1003,$D254-3))</f>
        <v/>
      </c>
      <c r="F254" s="8">
        <f>IF(OR($A254="",$D254=""),"",INDEX('Bank Import'!$C$4:$C$1003,$D254-3))</f>
        <v/>
      </c>
      <c r="G254">
        <f>IF($A254="","",IF($D254="","UNMATCHED","Matched"))</f>
        <v/>
      </c>
    </row>
    <row r="255">
      <c r="A255">
        <f>IF(Payouts!A257="","",Payouts!A257)</f>
        <v/>
      </c>
      <c r="B255" s="7">
        <f>IF($A255="","",DATE(LEFT(Payouts!B257,4),MID(Payouts!B257,6,2),MID(Payouts!B257,9,2)))</f>
        <v/>
      </c>
      <c r="C255" s="8">
        <f>IF($A255="","",Payouts!C257)</f>
        <v/>
      </c>
      <c r="D255">
        <f>IF($A255="","",IF(SUMPRODUCT(MAX(IFERROR((ABS('Bank Import'!$C$4:$C$1003-$C255)&lt;0.005)*(ABS('Bank Import'!$A$4:$A$1003-$B255)&lt;=$J$1),0)*ROW('Bank Import'!$A$4:$A$1003)))=0,"",SUMPRODUCT(MAX(IFERROR((ABS('Bank Import'!$C$4:$C$1003-$C255)&lt;0.005)*(ABS('Bank Import'!$A$4:$A$1003-$B255)&lt;=$J$1),0)*ROW('Bank Import'!$A$4:$A$1003)))))</f>
        <v/>
      </c>
      <c r="E255" s="7">
        <f>IF(OR($A255="",$D255=""),"",INDEX('Bank Import'!$A$4:$A$1003,$D255-3))</f>
        <v/>
      </c>
      <c r="F255" s="8">
        <f>IF(OR($A255="",$D255=""),"",INDEX('Bank Import'!$C$4:$C$1003,$D255-3))</f>
        <v/>
      </c>
      <c r="G255">
        <f>IF($A255="","",IF($D255="","UNMATCHED","Matched"))</f>
        <v/>
      </c>
    </row>
    <row r="256">
      <c r="A256">
        <f>IF(Payouts!A258="","",Payouts!A258)</f>
        <v/>
      </c>
      <c r="B256" s="7">
        <f>IF($A256="","",DATE(LEFT(Payouts!B258,4),MID(Payouts!B258,6,2),MID(Payouts!B258,9,2)))</f>
        <v/>
      </c>
      <c r="C256" s="8">
        <f>IF($A256="","",Payouts!C258)</f>
        <v/>
      </c>
      <c r="D256">
        <f>IF($A256="","",IF(SUMPRODUCT(MAX(IFERROR((ABS('Bank Import'!$C$4:$C$1003-$C256)&lt;0.005)*(ABS('Bank Import'!$A$4:$A$1003-$B256)&lt;=$J$1),0)*ROW('Bank Import'!$A$4:$A$1003)))=0,"",SUMPRODUCT(MAX(IFERROR((ABS('Bank Import'!$C$4:$C$1003-$C256)&lt;0.005)*(ABS('Bank Import'!$A$4:$A$1003-$B256)&lt;=$J$1),0)*ROW('Bank Import'!$A$4:$A$1003)))))</f>
        <v/>
      </c>
      <c r="E256" s="7">
        <f>IF(OR($A256="",$D256=""),"",INDEX('Bank Import'!$A$4:$A$1003,$D256-3))</f>
        <v/>
      </c>
      <c r="F256" s="8">
        <f>IF(OR($A256="",$D256=""),"",INDEX('Bank Import'!$C$4:$C$1003,$D256-3))</f>
        <v/>
      </c>
      <c r="G256">
        <f>IF($A256="","",IF($D256="","UNMATCHED","Matched"))</f>
        <v/>
      </c>
    </row>
    <row r="257">
      <c r="A257">
        <f>IF(Payouts!A259="","",Payouts!A259)</f>
        <v/>
      </c>
      <c r="B257" s="7">
        <f>IF($A257="","",DATE(LEFT(Payouts!B259,4),MID(Payouts!B259,6,2),MID(Payouts!B259,9,2)))</f>
        <v/>
      </c>
      <c r="C257" s="8">
        <f>IF($A257="","",Payouts!C259)</f>
        <v/>
      </c>
      <c r="D257">
        <f>IF($A257="","",IF(SUMPRODUCT(MAX(IFERROR((ABS('Bank Import'!$C$4:$C$1003-$C257)&lt;0.005)*(ABS('Bank Import'!$A$4:$A$1003-$B257)&lt;=$J$1),0)*ROW('Bank Import'!$A$4:$A$1003)))=0,"",SUMPRODUCT(MAX(IFERROR((ABS('Bank Import'!$C$4:$C$1003-$C257)&lt;0.005)*(ABS('Bank Import'!$A$4:$A$1003-$B257)&lt;=$J$1),0)*ROW('Bank Import'!$A$4:$A$1003)))))</f>
        <v/>
      </c>
      <c r="E257" s="7">
        <f>IF(OR($A257="",$D257=""),"",INDEX('Bank Import'!$A$4:$A$1003,$D257-3))</f>
        <v/>
      </c>
      <c r="F257" s="8">
        <f>IF(OR($A257="",$D257=""),"",INDEX('Bank Import'!$C$4:$C$1003,$D257-3))</f>
        <v/>
      </c>
      <c r="G257">
        <f>IF($A257="","",IF($D257="","UNMATCHED","Matched"))</f>
        <v/>
      </c>
    </row>
    <row r="258">
      <c r="A258">
        <f>IF(Payouts!A260="","",Payouts!A260)</f>
        <v/>
      </c>
      <c r="B258" s="7">
        <f>IF($A258="","",DATE(LEFT(Payouts!B260,4),MID(Payouts!B260,6,2),MID(Payouts!B260,9,2)))</f>
        <v/>
      </c>
      <c r="C258" s="8">
        <f>IF($A258="","",Payouts!C260)</f>
        <v/>
      </c>
      <c r="D258">
        <f>IF($A258="","",IF(SUMPRODUCT(MAX(IFERROR((ABS('Bank Import'!$C$4:$C$1003-$C258)&lt;0.005)*(ABS('Bank Import'!$A$4:$A$1003-$B258)&lt;=$J$1),0)*ROW('Bank Import'!$A$4:$A$1003)))=0,"",SUMPRODUCT(MAX(IFERROR((ABS('Bank Import'!$C$4:$C$1003-$C258)&lt;0.005)*(ABS('Bank Import'!$A$4:$A$1003-$B258)&lt;=$J$1),0)*ROW('Bank Import'!$A$4:$A$1003)))))</f>
        <v/>
      </c>
      <c r="E258" s="7">
        <f>IF(OR($A258="",$D258=""),"",INDEX('Bank Import'!$A$4:$A$1003,$D258-3))</f>
        <v/>
      </c>
      <c r="F258" s="8">
        <f>IF(OR($A258="",$D258=""),"",INDEX('Bank Import'!$C$4:$C$1003,$D258-3))</f>
        <v/>
      </c>
      <c r="G258">
        <f>IF($A258="","",IF($D258="","UNMATCHED","Matched"))</f>
        <v/>
      </c>
    </row>
    <row r="259">
      <c r="A259">
        <f>IF(Payouts!A261="","",Payouts!A261)</f>
        <v/>
      </c>
      <c r="B259" s="7">
        <f>IF($A259="","",DATE(LEFT(Payouts!B261,4),MID(Payouts!B261,6,2),MID(Payouts!B261,9,2)))</f>
        <v/>
      </c>
      <c r="C259" s="8">
        <f>IF($A259="","",Payouts!C261)</f>
        <v/>
      </c>
      <c r="D259">
        <f>IF($A259="","",IF(SUMPRODUCT(MAX(IFERROR((ABS('Bank Import'!$C$4:$C$1003-$C259)&lt;0.005)*(ABS('Bank Import'!$A$4:$A$1003-$B259)&lt;=$J$1),0)*ROW('Bank Import'!$A$4:$A$1003)))=0,"",SUMPRODUCT(MAX(IFERROR((ABS('Bank Import'!$C$4:$C$1003-$C259)&lt;0.005)*(ABS('Bank Import'!$A$4:$A$1003-$B259)&lt;=$J$1),0)*ROW('Bank Import'!$A$4:$A$1003)))))</f>
        <v/>
      </c>
      <c r="E259" s="7">
        <f>IF(OR($A259="",$D259=""),"",INDEX('Bank Import'!$A$4:$A$1003,$D259-3))</f>
        <v/>
      </c>
      <c r="F259" s="8">
        <f>IF(OR($A259="",$D259=""),"",INDEX('Bank Import'!$C$4:$C$1003,$D259-3))</f>
        <v/>
      </c>
      <c r="G259">
        <f>IF($A259="","",IF($D259="","UNMATCHED","Matched"))</f>
        <v/>
      </c>
    </row>
    <row r="260">
      <c r="A260">
        <f>IF(Payouts!A262="","",Payouts!A262)</f>
        <v/>
      </c>
      <c r="B260" s="7">
        <f>IF($A260="","",DATE(LEFT(Payouts!B262,4),MID(Payouts!B262,6,2),MID(Payouts!B262,9,2)))</f>
        <v/>
      </c>
      <c r="C260" s="8">
        <f>IF($A260="","",Payouts!C262)</f>
        <v/>
      </c>
      <c r="D260">
        <f>IF($A260="","",IF(SUMPRODUCT(MAX(IFERROR((ABS('Bank Import'!$C$4:$C$1003-$C260)&lt;0.005)*(ABS('Bank Import'!$A$4:$A$1003-$B260)&lt;=$J$1),0)*ROW('Bank Import'!$A$4:$A$1003)))=0,"",SUMPRODUCT(MAX(IFERROR((ABS('Bank Import'!$C$4:$C$1003-$C260)&lt;0.005)*(ABS('Bank Import'!$A$4:$A$1003-$B260)&lt;=$J$1),0)*ROW('Bank Import'!$A$4:$A$1003)))))</f>
        <v/>
      </c>
      <c r="E260" s="7">
        <f>IF(OR($A260="",$D260=""),"",INDEX('Bank Import'!$A$4:$A$1003,$D260-3))</f>
        <v/>
      </c>
      <c r="F260" s="8">
        <f>IF(OR($A260="",$D260=""),"",INDEX('Bank Import'!$C$4:$C$1003,$D260-3))</f>
        <v/>
      </c>
      <c r="G260">
        <f>IF($A260="","",IF($D260="","UNMATCHED","Matched"))</f>
        <v/>
      </c>
    </row>
    <row r="261">
      <c r="A261">
        <f>IF(Payouts!A263="","",Payouts!A263)</f>
        <v/>
      </c>
      <c r="B261" s="7">
        <f>IF($A261="","",DATE(LEFT(Payouts!B263,4),MID(Payouts!B263,6,2),MID(Payouts!B263,9,2)))</f>
        <v/>
      </c>
      <c r="C261" s="8">
        <f>IF($A261="","",Payouts!C263)</f>
        <v/>
      </c>
      <c r="D261">
        <f>IF($A261="","",IF(SUMPRODUCT(MAX(IFERROR((ABS('Bank Import'!$C$4:$C$1003-$C261)&lt;0.005)*(ABS('Bank Import'!$A$4:$A$1003-$B261)&lt;=$J$1),0)*ROW('Bank Import'!$A$4:$A$1003)))=0,"",SUMPRODUCT(MAX(IFERROR((ABS('Bank Import'!$C$4:$C$1003-$C261)&lt;0.005)*(ABS('Bank Import'!$A$4:$A$1003-$B261)&lt;=$J$1),0)*ROW('Bank Import'!$A$4:$A$1003)))))</f>
        <v/>
      </c>
      <c r="E261" s="7">
        <f>IF(OR($A261="",$D261=""),"",INDEX('Bank Import'!$A$4:$A$1003,$D261-3))</f>
        <v/>
      </c>
      <c r="F261" s="8">
        <f>IF(OR($A261="",$D261=""),"",INDEX('Bank Import'!$C$4:$C$1003,$D261-3))</f>
        <v/>
      </c>
      <c r="G261">
        <f>IF($A261="","",IF($D261="","UNMATCHED","Matched"))</f>
        <v/>
      </c>
    </row>
    <row r="262">
      <c r="A262">
        <f>IF(Payouts!A264="","",Payouts!A264)</f>
        <v/>
      </c>
      <c r="B262" s="7">
        <f>IF($A262="","",DATE(LEFT(Payouts!B264,4),MID(Payouts!B264,6,2),MID(Payouts!B264,9,2)))</f>
        <v/>
      </c>
      <c r="C262" s="8">
        <f>IF($A262="","",Payouts!C264)</f>
        <v/>
      </c>
      <c r="D262">
        <f>IF($A262="","",IF(SUMPRODUCT(MAX(IFERROR((ABS('Bank Import'!$C$4:$C$1003-$C262)&lt;0.005)*(ABS('Bank Import'!$A$4:$A$1003-$B262)&lt;=$J$1),0)*ROW('Bank Import'!$A$4:$A$1003)))=0,"",SUMPRODUCT(MAX(IFERROR((ABS('Bank Import'!$C$4:$C$1003-$C262)&lt;0.005)*(ABS('Bank Import'!$A$4:$A$1003-$B262)&lt;=$J$1),0)*ROW('Bank Import'!$A$4:$A$1003)))))</f>
        <v/>
      </c>
      <c r="E262" s="7">
        <f>IF(OR($A262="",$D262=""),"",INDEX('Bank Import'!$A$4:$A$1003,$D262-3))</f>
        <v/>
      </c>
      <c r="F262" s="8">
        <f>IF(OR($A262="",$D262=""),"",INDEX('Bank Import'!$C$4:$C$1003,$D262-3))</f>
        <v/>
      </c>
      <c r="G262">
        <f>IF($A262="","",IF($D262="","UNMATCHED","Matched"))</f>
        <v/>
      </c>
    </row>
    <row r="263">
      <c r="A263">
        <f>IF(Payouts!A265="","",Payouts!A265)</f>
        <v/>
      </c>
      <c r="B263" s="7">
        <f>IF($A263="","",DATE(LEFT(Payouts!B265,4),MID(Payouts!B265,6,2),MID(Payouts!B265,9,2)))</f>
        <v/>
      </c>
      <c r="C263" s="8">
        <f>IF($A263="","",Payouts!C265)</f>
        <v/>
      </c>
      <c r="D263">
        <f>IF($A263="","",IF(SUMPRODUCT(MAX(IFERROR((ABS('Bank Import'!$C$4:$C$1003-$C263)&lt;0.005)*(ABS('Bank Import'!$A$4:$A$1003-$B263)&lt;=$J$1),0)*ROW('Bank Import'!$A$4:$A$1003)))=0,"",SUMPRODUCT(MAX(IFERROR((ABS('Bank Import'!$C$4:$C$1003-$C263)&lt;0.005)*(ABS('Bank Import'!$A$4:$A$1003-$B263)&lt;=$J$1),0)*ROW('Bank Import'!$A$4:$A$1003)))))</f>
        <v/>
      </c>
      <c r="E263" s="7">
        <f>IF(OR($A263="",$D263=""),"",INDEX('Bank Import'!$A$4:$A$1003,$D263-3))</f>
        <v/>
      </c>
      <c r="F263" s="8">
        <f>IF(OR($A263="",$D263=""),"",INDEX('Bank Import'!$C$4:$C$1003,$D263-3))</f>
        <v/>
      </c>
      <c r="G263">
        <f>IF($A263="","",IF($D263="","UNMATCHED","Matched"))</f>
        <v/>
      </c>
    </row>
    <row r="264">
      <c r="A264">
        <f>IF(Payouts!A266="","",Payouts!A266)</f>
        <v/>
      </c>
      <c r="B264" s="7">
        <f>IF($A264="","",DATE(LEFT(Payouts!B266,4),MID(Payouts!B266,6,2),MID(Payouts!B266,9,2)))</f>
        <v/>
      </c>
      <c r="C264" s="8">
        <f>IF($A264="","",Payouts!C266)</f>
        <v/>
      </c>
      <c r="D264">
        <f>IF($A264="","",IF(SUMPRODUCT(MAX(IFERROR((ABS('Bank Import'!$C$4:$C$1003-$C264)&lt;0.005)*(ABS('Bank Import'!$A$4:$A$1003-$B264)&lt;=$J$1),0)*ROW('Bank Import'!$A$4:$A$1003)))=0,"",SUMPRODUCT(MAX(IFERROR((ABS('Bank Import'!$C$4:$C$1003-$C264)&lt;0.005)*(ABS('Bank Import'!$A$4:$A$1003-$B264)&lt;=$J$1),0)*ROW('Bank Import'!$A$4:$A$1003)))))</f>
        <v/>
      </c>
      <c r="E264" s="7">
        <f>IF(OR($A264="",$D264=""),"",INDEX('Bank Import'!$A$4:$A$1003,$D264-3))</f>
        <v/>
      </c>
      <c r="F264" s="8">
        <f>IF(OR($A264="",$D264=""),"",INDEX('Bank Import'!$C$4:$C$1003,$D264-3))</f>
        <v/>
      </c>
      <c r="G264">
        <f>IF($A264="","",IF($D264="","UNMATCHED","Matched"))</f>
        <v/>
      </c>
    </row>
    <row r="265">
      <c r="A265">
        <f>IF(Payouts!A267="","",Payouts!A267)</f>
        <v/>
      </c>
      <c r="B265" s="7">
        <f>IF($A265="","",DATE(LEFT(Payouts!B267,4),MID(Payouts!B267,6,2),MID(Payouts!B267,9,2)))</f>
        <v/>
      </c>
      <c r="C265" s="8">
        <f>IF($A265="","",Payouts!C267)</f>
        <v/>
      </c>
      <c r="D265">
        <f>IF($A265="","",IF(SUMPRODUCT(MAX(IFERROR((ABS('Bank Import'!$C$4:$C$1003-$C265)&lt;0.005)*(ABS('Bank Import'!$A$4:$A$1003-$B265)&lt;=$J$1),0)*ROW('Bank Import'!$A$4:$A$1003)))=0,"",SUMPRODUCT(MAX(IFERROR((ABS('Bank Import'!$C$4:$C$1003-$C265)&lt;0.005)*(ABS('Bank Import'!$A$4:$A$1003-$B265)&lt;=$J$1),0)*ROW('Bank Import'!$A$4:$A$1003)))))</f>
        <v/>
      </c>
      <c r="E265" s="7">
        <f>IF(OR($A265="",$D265=""),"",INDEX('Bank Import'!$A$4:$A$1003,$D265-3))</f>
        <v/>
      </c>
      <c r="F265" s="8">
        <f>IF(OR($A265="",$D265=""),"",INDEX('Bank Import'!$C$4:$C$1003,$D265-3))</f>
        <v/>
      </c>
      <c r="G265">
        <f>IF($A265="","",IF($D265="","UNMATCHED","Matched"))</f>
        <v/>
      </c>
    </row>
    <row r="266">
      <c r="A266">
        <f>IF(Payouts!A268="","",Payouts!A268)</f>
        <v/>
      </c>
      <c r="B266" s="7">
        <f>IF($A266="","",DATE(LEFT(Payouts!B268,4),MID(Payouts!B268,6,2),MID(Payouts!B268,9,2)))</f>
        <v/>
      </c>
      <c r="C266" s="8">
        <f>IF($A266="","",Payouts!C268)</f>
        <v/>
      </c>
      <c r="D266">
        <f>IF($A266="","",IF(SUMPRODUCT(MAX(IFERROR((ABS('Bank Import'!$C$4:$C$1003-$C266)&lt;0.005)*(ABS('Bank Import'!$A$4:$A$1003-$B266)&lt;=$J$1),0)*ROW('Bank Import'!$A$4:$A$1003)))=0,"",SUMPRODUCT(MAX(IFERROR((ABS('Bank Import'!$C$4:$C$1003-$C266)&lt;0.005)*(ABS('Bank Import'!$A$4:$A$1003-$B266)&lt;=$J$1),0)*ROW('Bank Import'!$A$4:$A$1003)))))</f>
        <v/>
      </c>
      <c r="E266" s="7">
        <f>IF(OR($A266="",$D266=""),"",INDEX('Bank Import'!$A$4:$A$1003,$D266-3))</f>
        <v/>
      </c>
      <c r="F266" s="8">
        <f>IF(OR($A266="",$D266=""),"",INDEX('Bank Import'!$C$4:$C$1003,$D266-3))</f>
        <v/>
      </c>
      <c r="G266">
        <f>IF($A266="","",IF($D266="","UNMATCHED","Matched"))</f>
        <v/>
      </c>
    </row>
    <row r="267">
      <c r="A267">
        <f>IF(Payouts!A269="","",Payouts!A269)</f>
        <v/>
      </c>
      <c r="B267" s="7">
        <f>IF($A267="","",DATE(LEFT(Payouts!B269,4),MID(Payouts!B269,6,2),MID(Payouts!B269,9,2)))</f>
        <v/>
      </c>
      <c r="C267" s="8">
        <f>IF($A267="","",Payouts!C269)</f>
        <v/>
      </c>
      <c r="D267">
        <f>IF($A267="","",IF(SUMPRODUCT(MAX(IFERROR((ABS('Bank Import'!$C$4:$C$1003-$C267)&lt;0.005)*(ABS('Bank Import'!$A$4:$A$1003-$B267)&lt;=$J$1),0)*ROW('Bank Import'!$A$4:$A$1003)))=0,"",SUMPRODUCT(MAX(IFERROR((ABS('Bank Import'!$C$4:$C$1003-$C267)&lt;0.005)*(ABS('Bank Import'!$A$4:$A$1003-$B267)&lt;=$J$1),0)*ROW('Bank Import'!$A$4:$A$1003)))))</f>
        <v/>
      </c>
      <c r="E267" s="7">
        <f>IF(OR($A267="",$D267=""),"",INDEX('Bank Import'!$A$4:$A$1003,$D267-3))</f>
        <v/>
      </c>
      <c r="F267" s="8">
        <f>IF(OR($A267="",$D267=""),"",INDEX('Bank Import'!$C$4:$C$1003,$D267-3))</f>
        <v/>
      </c>
      <c r="G267">
        <f>IF($A267="","",IF($D267="","UNMATCHED","Matched"))</f>
        <v/>
      </c>
    </row>
    <row r="268">
      <c r="A268">
        <f>IF(Payouts!A270="","",Payouts!A270)</f>
        <v/>
      </c>
      <c r="B268" s="7">
        <f>IF($A268="","",DATE(LEFT(Payouts!B270,4),MID(Payouts!B270,6,2),MID(Payouts!B270,9,2)))</f>
        <v/>
      </c>
      <c r="C268" s="8">
        <f>IF($A268="","",Payouts!C270)</f>
        <v/>
      </c>
      <c r="D268">
        <f>IF($A268="","",IF(SUMPRODUCT(MAX(IFERROR((ABS('Bank Import'!$C$4:$C$1003-$C268)&lt;0.005)*(ABS('Bank Import'!$A$4:$A$1003-$B268)&lt;=$J$1),0)*ROW('Bank Import'!$A$4:$A$1003)))=0,"",SUMPRODUCT(MAX(IFERROR((ABS('Bank Import'!$C$4:$C$1003-$C268)&lt;0.005)*(ABS('Bank Import'!$A$4:$A$1003-$B268)&lt;=$J$1),0)*ROW('Bank Import'!$A$4:$A$1003)))))</f>
        <v/>
      </c>
      <c r="E268" s="7">
        <f>IF(OR($A268="",$D268=""),"",INDEX('Bank Import'!$A$4:$A$1003,$D268-3))</f>
        <v/>
      </c>
      <c r="F268" s="8">
        <f>IF(OR($A268="",$D268=""),"",INDEX('Bank Import'!$C$4:$C$1003,$D268-3))</f>
        <v/>
      </c>
      <c r="G268">
        <f>IF($A268="","",IF($D268="","UNMATCHED","Matched"))</f>
        <v/>
      </c>
    </row>
    <row r="269">
      <c r="A269">
        <f>IF(Payouts!A271="","",Payouts!A271)</f>
        <v/>
      </c>
      <c r="B269" s="7">
        <f>IF($A269="","",DATE(LEFT(Payouts!B271,4),MID(Payouts!B271,6,2),MID(Payouts!B271,9,2)))</f>
        <v/>
      </c>
      <c r="C269" s="8">
        <f>IF($A269="","",Payouts!C271)</f>
        <v/>
      </c>
      <c r="D269">
        <f>IF($A269="","",IF(SUMPRODUCT(MAX(IFERROR((ABS('Bank Import'!$C$4:$C$1003-$C269)&lt;0.005)*(ABS('Bank Import'!$A$4:$A$1003-$B269)&lt;=$J$1),0)*ROW('Bank Import'!$A$4:$A$1003)))=0,"",SUMPRODUCT(MAX(IFERROR((ABS('Bank Import'!$C$4:$C$1003-$C269)&lt;0.005)*(ABS('Bank Import'!$A$4:$A$1003-$B269)&lt;=$J$1),0)*ROW('Bank Import'!$A$4:$A$1003)))))</f>
        <v/>
      </c>
      <c r="E269" s="7">
        <f>IF(OR($A269="",$D269=""),"",INDEX('Bank Import'!$A$4:$A$1003,$D269-3))</f>
        <v/>
      </c>
      <c r="F269" s="8">
        <f>IF(OR($A269="",$D269=""),"",INDEX('Bank Import'!$C$4:$C$1003,$D269-3))</f>
        <v/>
      </c>
      <c r="G269">
        <f>IF($A269="","",IF($D269="","UNMATCHED","Matched"))</f>
        <v/>
      </c>
    </row>
    <row r="270">
      <c r="A270">
        <f>IF(Payouts!A272="","",Payouts!A272)</f>
        <v/>
      </c>
      <c r="B270" s="7">
        <f>IF($A270="","",DATE(LEFT(Payouts!B272,4),MID(Payouts!B272,6,2),MID(Payouts!B272,9,2)))</f>
        <v/>
      </c>
      <c r="C270" s="8">
        <f>IF($A270="","",Payouts!C272)</f>
        <v/>
      </c>
      <c r="D270">
        <f>IF($A270="","",IF(SUMPRODUCT(MAX(IFERROR((ABS('Bank Import'!$C$4:$C$1003-$C270)&lt;0.005)*(ABS('Bank Import'!$A$4:$A$1003-$B270)&lt;=$J$1),0)*ROW('Bank Import'!$A$4:$A$1003)))=0,"",SUMPRODUCT(MAX(IFERROR((ABS('Bank Import'!$C$4:$C$1003-$C270)&lt;0.005)*(ABS('Bank Import'!$A$4:$A$1003-$B270)&lt;=$J$1),0)*ROW('Bank Import'!$A$4:$A$1003)))))</f>
        <v/>
      </c>
      <c r="E270" s="7">
        <f>IF(OR($A270="",$D270=""),"",INDEX('Bank Import'!$A$4:$A$1003,$D270-3))</f>
        <v/>
      </c>
      <c r="F270" s="8">
        <f>IF(OR($A270="",$D270=""),"",INDEX('Bank Import'!$C$4:$C$1003,$D270-3))</f>
        <v/>
      </c>
      <c r="G270">
        <f>IF($A270="","",IF($D270="","UNMATCHED","Matched"))</f>
        <v/>
      </c>
    </row>
    <row r="271">
      <c r="A271">
        <f>IF(Payouts!A273="","",Payouts!A273)</f>
        <v/>
      </c>
      <c r="B271" s="7">
        <f>IF($A271="","",DATE(LEFT(Payouts!B273,4),MID(Payouts!B273,6,2),MID(Payouts!B273,9,2)))</f>
        <v/>
      </c>
      <c r="C271" s="8">
        <f>IF($A271="","",Payouts!C273)</f>
        <v/>
      </c>
      <c r="D271">
        <f>IF($A271="","",IF(SUMPRODUCT(MAX(IFERROR((ABS('Bank Import'!$C$4:$C$1003-$C271)&lt;0.005)*(ABS('Bank Import'!$A$4:$A$1003-$B271)&lt;=$J$1),0)*ROW('Bank Import'!$A$4:$A$1003)))=0,"",SUMPRODUCT(MAX(IFERROR((ABS('Bank Import'!$C$4:$C$1003-$C271)&lt;0.005)*(ABS('Bank Import'!$A$4:$A$1003-$B271)&lt;=$J$1),0)*ROW('Bank Import'!$A$4:$A$1003)))))</f>
        <v/>
      </c>
      <c r="E271" s="7">
        <f>IF(OR($A271="",$D271=""),"",INDEX('Bank Import'!$A$4:$A$1003,$D271-3))</f>
        <v/>
      </c>
      <c r="F271" s="8">
        <f>IF(OR($A271="",$D271=""),"",INDEX('Bank Import'!$C$4:$C$1003,$D271-3))</f>
        <v/>
      </c>
      <c r="G271">
        <f>IF($A271="","",IF($D271="","UNMATCHED","Matched"))</f>
        <v/>
      </c>
    </row>
    <row r="272">
      <c r="A272">
        <f>IF(Payouts!A274="","",Payouts!A274)</f>
        <v/>
      </c>
      <c r="B272" s="7">
        <f>IF($A272="","",DATE(LEFT(Payouts!B274,4),MID(Payouts!B274,6,2),MID(Payouts!B274,9,2)))</f>
        <v/>
      </c>
      <c r="C272" s="8">
        <f>IF($A272="","",Payouts!C274)</f>
        <v/>
      </c>
      <c r="D272">
        <f>IF($A272="","",IF(SUMPRODUCT(MAX(IFERROR((ABS('Bank Import'!$C$4:$C$1003-$C272)&lt;0.005)*(ABS('Bank Import'!$A$4:$A$1003-$B272)&lt;=$J$1),0)*ROW('Bank Import'!$A$4:$A$1003)))=0,"",SUMPRODUCT(MAX(IFERROR((ABS('Bank Import'!$C$4:$C$1003-$C272)&lt;0.005)*(ABS('Bank Import'!$A$4:$A$1003-$B272)&lt;=$J$1),0)*ROW('Bank Import'!$A$4:$A$1003)))))</f>
        <v/>
      </c>
      <c r="E272" s="7">
        <f>IF(OR($A272="",$D272=""),"",INDEX('Bank Import'!$A$4:$A$1003,$D272-3))</f>
        <v/>
      </c>
      <c r="F272" s="8">
        <f>IF(OR($A272="",$D272=""),"",INDEX('Bank Import'!$C$4:$C$1003,$D272-3))</f>
        <v/>
      </c>
      <c r="G272">
        <f>IF($A272="","",IF($D272="","UNMATCHED","Matched"))</f>
        <v/>
      </c>
    </row>
    <row r="273">
      <c r="A273">
        <f>IF(Payouts!A275="","",Payouts!A275)</f>
        <v/>
      </c>
      <c r="B273" s="7">
        <f>IF($A273="","",DATE(LEFT(Payouts!B275,4),MID(Payouts!B275,6,2),MID(Payouts!B275,9,2)))</f>
        <v/>
      </c>
      <c r="C273" s="8">
        <f>IF($A273="","",Payouts!C275)</f>
        <v/>
      </c>
      <c r="D273">
        <f>IF($A273="","",IF(SUMPRODUCT(MAX(IFERROR((ABS('Bank Import'!$C$4:$C$1003-$C273)&lt;0.005)*(ABS('Bank Import'!$A$4:$A$1003-$B273)&lt;=$J$1),0)*ROW('Bank Import'!$A$4:$A$1003)))=0,"",SUMPRODUCT(MAX(IFERROR((ABS('Bank Import'!$C$4:$C$1003-$C273)&lt;0.005)*(ABS('Bank Import'!$A$4:$A$1003-$B273)&lt;=$J$1),0)*ROW('Bank Import'!$A$4:$A$1003)))))</f>
        <v/>
      </c>
      <c r="E273" s="7">
        <f>IF(OR($A273="",$D273=""),"",INDEX('Bank Import'!$A$4:$A$1003,$D273-3))</f>
        <v/>
      </c>
      <c r="F273" s="8">
        <f>IF(OR($A273="",$D273=""),"",INDEX('Bank Import'!$C$4:$C$1003,$D273-3))</f>
        <v/>
      </c>
      <c r="G273">
        <f>IF($A273="","",IF($D273="","UNMATCHED","Matched"))</f>
        <v/>
      </c>
    </row>
    <row r="274">
      <c r="A274">
        <f>IF(Payouts!A276="","",Payouts!A276)</f>
        <v/>
      </c>
      <c r="B274" s="7">
        <f>IF($A274="","",DATE(LEFT(Payouts!B276,4),MID(Payouts!B276,6,2),MID(Payouts!B276,9,2)))</f>
        <v/>
      </c>
      <c r="C274" s="8">
        <f>IF($A274="","",Payouts!C276)</f>
        <v/>
      </c>
      <c r="D274">
        <f>IF($A274="","",IF(SUMPRODUCT(MAX(IFERROR((ABS('Bank Import'!$C$4:$C$1003-$C274)&lt;0.005)*(ABS('Bank Import'!$A$4:$A$1003-$B274)&lt;=$J$1),0)*ROW('Bank Import'!$A$4:$A$1003)))=0,"",SUMPRODUCT(MAX(IFERROR((ABS('Bank Import'!$C$4:$C$1003-$C274)&lt;0.005)*(ABS('Bank Import'!$A$4:$A$1003-$B274)&lt;=$J$1),0)*ROW('Bank Import'!$A$4:$A$1003)))))</f>
        <v/>
      </c>
      <c r="E274" s="7">
        <f>IF(OR($A274="",$D274=""),"",INDEX('Bank Import'!$A$4:$A$1003,$D274-3))</f>
        <v/>
      </c>
      <c r="F274" s="8">
        <f>IF(OR($A274="",$D274=""),"",INDEX('Bank Import'!$C$4:$C$1003,$D274-3))</f>
        <v/>
      </c>
      <c r="G274">
        <f>IF($A274="","",IF($D274="","UNMATCHED","Matched"))</f>
        <v/>
      </c>
    </row>
    <row r="275">
      <c r="A275">
        <f>IF(Payouts!A277="","",Payouts!A277)</f>
        <v/>
      </c>
      <c r="B275" s="7">
        <f>IF($A275="","",DATE(LEFT(Payouts!B277,4),MID(Payouts!B277,6,2),MID(Payouts!B277,9,2)))</f>
        <v/>
      </c>
      <c r="C275" s="8">
        <f>IF($A275="","",Payouts!C277)</f>
        <v/>
      </c>
      <c r="D275">
        <f>IF($A275="","",IF(SUMPRODUCT(MAX(IFERROR((ABS('Bank Import'!$C$4:$C$1003-$C275)&lt;0.005)*(ABS('Bank Import'!$A$4:$A$1003-$B275)&lt;=$J$1),0)*ROW('Bank Import'!$A$4:$A$1003)))=0,"",SUMPRODUCT(MAX(IFERROR((ABS('Bank Import'!$C$4:$C$1003-$C275)&lt;0.005)*(ABS('Bank Import'!$A$4:$A$1003-$B275)&lt;=$J$1),0)*ROW('Bank Import'!$A$4:$A$1003)))))</f>
        <v/>
      </c>
      <c r="E275" s="7">
        <f>IF(OR($A275="",$D275=""),"",INDEX('Bank Import'!$A$4:$A$1003,$D275-3))</f>
        <v/>
      </c>
      <c r="F275" s="8">
        <f>IF(OR($A275="",$D275=""),"",INDEX('Bank Import'!$C$4:$C$1003,$D275-3))</f>
        <v/>
      </c>
      <c r="G275">
        <f>IF($A275="","",IF($D275="","UNMATCHED","Matched"))</f>
        <v/>
      </c>
    </row>
    <row r="276">
      <c r="A276">
        <f>IF(Payouts!A278="","",Payouts!A278)</f>
        <v/>
      </c>
      <c r="B276" s="7">
        <f>IF($A276="","",DATE(LEFT(Payouts!B278,4),MID(Payouts!B278,6,2),MID(Payouts!B278,9,2)))</f>
        <v/>
      </c>
      <c r="C276" s="8">
        <f>IF($A276="","",Payouts!C278)</f>
        <v/>
      </c>
      <c r="D276">
        <f>IF($A276="","",IF(SUMPRODUCT(MAX(IFERROR((ABS('Bank Import'!$C$4:$C$1003-$C276)&lt;0.005)*(ABS('Bank Import'!$A$4:$A$1003-$B276)&lt;=$J$1),0)*ROW('Bank Import'!$A$4:$A$1003)))=0,"",SUMPRODUCT(MAX(IFERROR((ABS('Bank Import'!$C$4:$C$1003-$C276)&lt;0.005)*(ABS('Bank Import'!$A$4:$A$1003-$B276)&lt;=$J$1),0)*ROW('Bank Import'!$A$4:$A$1003)))))</f>
        <v/>
      </c>
      <c r="E276" s="7">
        <f>IF(OR($A276="",$D276=""),"",INDEX('Bank Import'!$A$4:$A$1003,$D276-3))</f>
        <v/>
      </c>
      <c r="F276" s="8">
        <f>IF(OR($A276="",$D276=""),"",INDEX('Bank Import'!$C$4:$C$1003,$D276-3))</f>
        <v/>
      </c>
      <c r="G276">
        <f>IF($A276="","",IF($D276="","UNMATCHED","Matched"))</f>
        <v/>
      </c>
    </row>
    <row r="277">
      <c r="A277">
        <f>IF(Payouts!A279="","",Payouts!A279)</f>
        <v/>
      </c>
      <c r="B277" s="7">
        <f>IF($A277="","",DATE(LEFT(Payouts!B279,4),MID(Payouts!B279,6,2),MID(Payouts!B279,9,2)))</f>
        <v/>
      </c>
      <c r="C277" s="8">
        <f>IF($A277="","",Payouts!C279)</f>
        <v/>
      </c>
      <c r="D277">
        <f>IF($A277="","",IF(SUMPRODUCT(MAX(IFERROR((ABS('Bank Import'!$C$4:$C$1003-$C277)&lt;0.005)*(ABS('Bank Import'!$A$4:$A$1003-$B277)&lt;=$J$1),0)*ROW('Bank Import'!$A$4:$A$1003)))=0,"",SUMPRODUCT(MAX(IFERROR((ABS('Bank Import'!$C$4:$C$1003-$C277)&lt;0.005)*(ABS('Bank Import'!$A$4:$A$1003-$B277)&lt;=$J$1),0)*ROW('Bank Import'!$A$4:$A$1003)))))</f>
        <v/>
      </c>
      <c r="E277" s="7">
        <f>IF(OR($A277="",$D277=""),"",INDEX('Bank Import'!$A$4:$A$1003,$D277-3))</f>
        <v/>
      </c>
      <c r="F277" s="8">
        <f>IF(OR($A277="",$D277=""),"",INDEX('Bank Import'!$C$4:$C$1003,$D277-3))</f>
        <v/>
      </c>
      <c r="G277">
        <f>IF($A277="","",IF($D277="","UNMATCHED","Matched"))</f>
        <v/>
      </c>
    </row>
    <row r="278">
      <c r="A278">
        <f>IF(Payouts!A280="","",Payouts!A280)</f>
        <v/>
      </c>
      <c r="B278" s="7">
        <f>IF($A278="","",DATE(LEFT(Payouts!B280,4),MID(Payouts!B280,6,2),MID(Payouts!B280,9,2)))</f>
        <v/>
      </c>
      <c r="C278" s="8">
        <f>IF($A278="","",Payouts!C280)</f>
        <v/>
      </c>
      <c r="D278">
        <f>IF($A278="","",IF(SUMPRODUCT(MAX(IFERROR((ABS('Bank Import'!$C$4:$C$1003-$C278)&lt;0.005)*(ABS('Bank Import'!$A$4:$A$1003-$B278)&lt;=$J$1),0)*ROW('Bank Import'!$A$4:$A$1003)))=0,"",SUMPRODUCT(MAX(IFERROR((ABS('Bank Import'!$C$4:$C$1003-$C278)&lt;0.005)*(ABS('Bank Import'!$A$4:$A$1003-$B278)&lt;=$J$1),0)*ROW('Bank Import'!$A$4:$A$1003)))))</f>
        <v/>
      </c>
      <c r="E278" s="7">
        <f>IF(OR($A278="",$D278=""),"",INDEX('Bank Import'!$A$4:$A$1003,$D278-3))</f>
        <v/>
      </c>
      <c r="F278" s="8">
        <f>IF(OR($A278="",$D278=""),"",INDEX('Bank Import'!$C$4:$C$1003,$D278-3))</f>
        <v/>
      </c>
      <c r="G278">
        <f>IF($A278="","",IF($D278="","UNMATCHED","Matched"))</f>
        <v/>
      </c>
    </row>
    <row r="279">
      <c r="A279">
        <f>IF(Payouts!A281="","",Payouts!A281)</f>
        <v/>
      </c>
      <c r="B279" s="7">
        <f>IF($A279="","",DATE(LEFT(Payouts!B281,4),MID(Payouts!B281,6,2),MID(Payouts!B281,9,2)))</f>
        <v/>
      </c>
      <c r="C279" s="8">
        <f>IF($A279="","",Payouts!C281)</f>
        <v/>
      </c>
      <c r="D279">
        <f>IF($A279="","",IF(SUMPRODUCT(MAX(IFERROR((ABS('Bank Import'!$C$4:$C$1003-$C279)&lt;0.005)*(ABS('Bank Import'!$A$4:$A$1003-$B279)&lt;=$J$1),0)*ROW('Bank Import'!$A$4:$A$1003)))=0,"",SUMPRODUCT(MAX(IFERROR((ABS('Bank Import'!$C$4:$C$1003-$C279)&lt;0.005)*(ABS('Bank Import'!$A$4:$A$1003-$B279)&lt;=$J$1),0)*ROW('Bank Import'!$A$4:$A$1003)))))</f>
        <v/>
      </c>
      <c r="E279" s="7">
        <f>IF(OR($A279="",$D279=""),"",INDEX('Bank Import'!$A$4:$A$1003,$D279-3))</f>
        <v/>
      </c>
      <c r="F279" s="8">
        <f>IF(OR($A279="",$D279=""),"",INDEX('Bank Import'!$C$4:$C$1003,$D279-3))</f>
        <v/>
      </c>
      <c r="G279">
        <f>IF($A279="","",IF($D279="","UNMATCHED","Matched"))</f>
        <v/>
      </c>
    </row>
    <row r="280">
      <c r="A280">
        <f>IF(Payouts!A282="","",Payouts!A282)</f>
        <v/>
      </c>
      <c r="B280" s="7">
        <f>IF($A280="","",DATE(LEFT(Payouts!B282,4),MID(Payouts!B282,6,2),MID(Payouts!B282,9,2)))</f>
        <v/>
      </c>
      <c r="C280" s="8">
        <f>IF($A280="","",Payouts!C282)</f>
        <v/>
      </c>
      <c r="D280">
        <f>IF($A280="","",IF(SUMPRODUCT(MAX(IFERROR((ABS('Bank Import'!$C$4:$C$1003-$C280)&lt;0.005)*(ABS('Bank Import'!$A$4:$A$1003-$B280)&lt;=$J$1),0)*ROW('Bank Import'!$A$4:$A$1003)))=0,"",SUMPRODUCT(MAX(IFERROR((ABS('Bank Import'!$C$4:$C$1003-$C280)&lt;0.005)*(ABS('Bank Import'!$A$4:$A$1003-$B280)&lt;=$J$1),0)*ROW('Bank Import'!$A$4:$A$1003)))))</f>
        <v/>
      </c>
      <c r="E280" s="7">
        <f>IF(OR($A280="",$D280=""),"",INDEX('Bank Import'!$A$4:$A$1003,$D280-3))</f>
        <v/>
      </c>
      <c r="F280" s="8">
        <f>IF(OR($A280="",$D280=""),"",INDEX('Bank Import'!$C$4:$C$1003,$D280-3))</f>
        <v/>
      </c>
      <c r="G280">
        <f>IF($A280="","",IF($D280="","UNMATCHED","Matched"))</f>
        <v/>
      </c>
    </row>
    <row r="281">
      <c r="A281">
        <f>IF(Payouts!A283="","",Payouts!A283)</f>
        <v/>
      </c>
      <c r="B281" s="7">
        <f>IF($A281="","",DATE(LEFT(Payouts!B283,4),MID(Payouts!B283,6,2),MID(Payouts!B283,9,2)))</f>
        <v/>
      </c>
      <c r="C281" s="8">
        <f>IF($A281="","",Payouts!C283)</f>
        <v/>
      </c>
      <c r="D281">
        <f>IF($A281="","",IF(SUMPRODUCT(MAX(IFERROR((ABS('Bank Import'!$C$4:$C$1003-$C281)&lt;0.005)*(ABS('Bank Import'!$A$4:$A$1003-$B281)&lt;=$J$1),0)*ROW('Bank Import'!$A$4:$A$1003)))=0,"",SUMPRODUCT(MAX(IFERROR((ABS('Bank Import'!$C$4:$C$1003-$C281)&lt;0.005)*(ABS('Bank Import'!$A$4:$A$1003-$B281)&lt;=$J$1),0)*ROW('Bank Import'!$A$4:$A$1003)))))</f>
        <v/>
      </c>
      <c r="E281" s="7">
        <f>IF(OR($A281="",$D281=""),"",INDEX('Bank Import'!$A$4:$A$1003,$D281-3))</f>
        <v/>
      </c>
      <c r="F281" s="8">
        <f>IF(OR($A281="",$D281=""),"",INDEX('Bank Import'!$C$4:$C$1003,$D281-3))</f>
        <v/>
      </c>
      <c r="G281">
        <f>IF($A281="","",IF($D281="","UNMATCHED","Matched"))</f>
        <v/>
      </c>
    </row>
    <row r="282">
      <c r="A282">
        <f>IF(Payouts!A284="","",Payouts!A284)</f>
        <v/>
      </c>
      <c r="B282" s="7">
        <f>IF($A282="","",DATE(LEFT(Payouts!B284,4),MID(Payouts!B284,6,2),MID(Payouts!B284,9,2)))</f>
        <v/>
      </c>
      <c r="C282" s="8">
        <f>IF($A282="","",Payouts!C284)</f>
        <v/>
      </c>
      <c r="D282">
        <f>IF($A282="","",IF(SUMPRODUCT(MAX(IFERROR((ABS('Bank Import'!$C$4:$C$1003-$C282)&lt;0.005)*(ABS('Bank Import'!$A$4:$A$1003-$B282)&lt;=$J$1),0)*ROW('Bank Import'!$A$4:$A$1003)))=0,"",SUMPRODUCT(MAX(IFERROR((ABS('Bank Import'!$C$4:$C$1003-$C282)&lt;0.005)*(ABS('Bank Import'!$A$4:$A$1003-$B282)&lt;=$J$1),0)*ROW('Bank Import'!$A$4:$A$1003)))))</f>
        <v/>
      </c>
      <c r="E282" s="7">
        <f>IF(OR($A282="",$D282=""),"",INDEX('Bank Import'!$A$4:$A$1003,$D282-3))</f>
        <v/>
      </c>
      <c r="F282" s="8">
        <f>IF(OR($A282="",$D282=""),"",INDEX('Bank Import'!$C$4:$C$1003,$D282-3))</f>
        <v/>
      </c>
      <c r="G282">
        <f>IF($A282="","",IF($D282="","UNMATCHED","Matched"))</f>
        <v/>
      </c>
    </row>
    <row r="283">
      <c r="A283">
        <f>IF(Payouts!A285="","",Payouts!A285)</f>
        <v/>
      </c>
      <c r="B283" s="7">
        <f>IF($A283="","",DATE(LEFT(Payouts!B285,4),MID(Payouts!B285,6,2),MID(Payouts!B285,9,2)))</f>
        <v/>
      </c>
      <c r="C283" s="8">
        <f>IF($A283="","",Payouts!C285)</f>
        <v/>
      </c>
      <c r="D283">
        <f>IF($A283="","",IF(SUMPRODUCT(MAX(IFERROR((ABS('Bank Import'!$C$4:$C$1003-$C283)&lt;0.005)*(ABS('Bank Import'!$A$4:$A$1003-$B283)&lt;=$J$1),0)*ROW('Bank Import'!$A$4:$A$1003)))=0,"",SUMPRODUCT(MAX(IFERROR((ABS('Bank Import'!$C$4:$C$1003-$C283)&lt;0.005)*(ABS('Bank Import'!$A$4:$A$1003-$B283)&lt;=$J$1),0)*ROW('Bank Import'!$A$4:$A$1003)))))</f>
        <v/>
      </c>
      <c r="E283" s="7">
        <f>IF(OR($A283="",$D283=""),"",INDEX('Bank Import'!$A$4:$A$1003,$D283-3))</f>
        <v/>
      </c>
      <c r="F283" s="8">
        <f>IF(OR($A283="",$D283=""),"",INDEX('Bank Import'!$C$4:$C$1003,$D283-3))</f>
        <v/>
      </c>
      <c r="G283">
        <f>IF($A283="","",IF($D283="","UNMATCHED","Matched"))</f>
        <v/>
      </c>
    </row>
    <row r="284">
      <c r="A284">
        <f>IF(Payouts!A286="","",Payouts!A286)</f>
        <v/>
      </c>
      <c r="B284" s="7">
        <f>IF($A284="","",DATE(LEFT(Payouts!B286,4),MID(Payouts!B286,6,2),MID(Payouts!B286,9,2)))</f>
        <v/>
      </c>
      <c r="C284" s="8">
        <f>IF($A284="","",Payouts!C286)</f>
        <v/>
      </c>
      <c r="D284">
        <f>IF($A284="","",IF(SUMPRODUCT(MAX(IFERROR((ABS('Bank Import'!$C$4:$C$1003-$C284)&lt;0.005)*(ABS('Bank Import'!$A$4:$A$1003-$B284)&lt;=$J$1),0)*ROW('Bank Import'!$A$4:$A$1003)))=0,"",SUMPRODUCT(MAX(IFERROR((ABS('Bank Import'!$C$4:$C$1003-$C284)&lt;0.005)*(ABS('Bank Import'!$A$4:$A$1003-$B284)&lt;=$J$1),0)*ROW('Bank Import'!$A$4:$A$1003)))))</f>
        <v/>
      </c>
      <c r="E284" s="7">
        <f>IF(OR($A284="",$D284=""),"",INDEX('Bank Import'!$A$4:$A$1003,$D284-3))</f>
        <v/>
      </c>
      <c r="F284" s="8">
        <f>IF(OR($A284="",$D284=""),"",INDEX('Bank Import'!$C$4:$C$1003,$D284-3))</f>
        <v/>
      </c>
      <c r="G284">
        <f>IF($A284="","",IF($D284="","UNMATCHED","Matched"))</f>
        <v/>
      </c>
    </row>
    <row r="285">
      <c r="A285">
        <f>IF(Payouts!A287="","",Payouts!A287)</f>
        <v/>
      </c>
      <c r="B285" s="7">
        <f>IF($A285="","",DATE(LEFT(Payouts!B287,4),MID(Payouts!B287,6,2),MID(Payouts!B287,9,2)))</f>
        <v/>
      </c>
      <c r="C285" s="8">
        <f>IF($A285="","",Payouts!C287)</f>
        <v/>
      </c>
      <c r="D285">
        <f>IF($A285="","",IF(SUMPRODUCT(MAX(IFERROR((ABS('Bank Import'!$C$4:$C$1003-$C285)&lt;0.005)*(ABS('Bank Import'!$A$4:$A$1003-$B285)&lt;=$J$1),0)*ROW('Bank Import'!$A$4:$A$1003)))=0,"",SUMPRODUCT(MAX(IFERROR((ABS('Bank Import'!$C$4:$C$1003-$C285)&lt;0.005)*(ABS('Bank Import'!$A$4:$A$1003-$B285)&lt;=$J$1),0)*ROW('Bank Import'!$A$4:$A$1003)))))</f>
        <v/>
      </c>
      <c r="E285" s="7">
        <f>IF(OR($A285="",$D285=""),"",INDEX('Bank Import'!$A$4:$A$1003,$D285-3))</f>
        <v/>
      </c>
      <c r="F285" s="8">
        <f>IF(OR($A285="",$D285=""),"",INDEX('Bank Import'!$C$4:$C$1003,$D285-3))</f>
        <v/>
      </c>
      <c r="G285">
        <f>IF($A285="","",IF($D285="","UNMATCHED","Matched"))</f>
        <v/>
      </c>
    </row>
    <row r="286">
      <c r="A286">
        <f>IF(Payouts!A288="","",Payouts!A288)</f>
        <v/>
      </c>
      <c r="B286" s="7">
        <f>IF($A286="","",DATE(LEFT(Payouts!B288,4),MID(Payouts!B288,6,2),MID(Payouts!B288,9,2)))</f>
        <v/>
      </c>
      <c r="C286" s="8">
        <f>IF($A286="","",Payouts!C288)</f>
        <v/>
      </c>
      <c r="D286">
        <f>IF($A286="","",IF(SUMPRODUCT(MAX(IFERROR((ABS('Bank Import'!$C$4:$C$1003-$C286)&lt;0.005)*(ABS('Bank Import'!$A$4:$A$1003-$B286)&lt;=$J$1),0)*ROW('Bank Import'!$A$4:$A$1003)))=0,"",SUMPRODUCT(MAX(IFERROR((ABS('Bank Import'!$C$4:$C$1003-$C286)&lt;0.005)*(ABS('Bank Import'!$A$4:$A$1003-$B286)&lt;=$J$1),0)*ROW('Bank Import'!$A$4:$A$1003)))))</f>
        <v/>
      </c>
      <c r="E286" s="7">
        <f>IF(OR($A286="",$D286=""),"",INDEX('Bank Import'!$A$4:$A$1003,$D286-3))</f>
        <v/>
      </c>
      <c r="F286" s="8">
        <f>IF(OR($A286="",$D286=""),"",INDEX('Bank Import'!$C$4:$C$1003,$D286-3))</f>
        <v/>
      </c>
      <c r="G286">
        <f>IF($A286="","",IF($D286="","UNMATCHED","Matched"))</f>
        <v/>
      </c>
    </row>
    <row r="287">
      <c r="A287">
        <f>IF(Payouts!A289="","",Payouts!A289)</f>
        <v/>
      </c>
      <c r="B287" s="7">
        <f>IF($A287="","",DATE(LEFT(Payouts!B289,4),MID(Payouts!B289,6,2),MID(Payouts!B289,9,2)))</f>
        <v/>
      </c>
      <c r="C287" s="8">
        <f>IF($A287="","",Payouts!C289)</f>
        <v/>
      </c>
      <c r="D287">
        <f>IF($A287="","",IF(SUMPRODUCT(MAX(IFERROR((ABS('Bank Import'!$C$4:$C$1003-$C287)&lt;0.005)*(ABS('Bank Import'!$A$4:$A$1003-$B287)&lt;=$J$1),0)*ROW('Bank Import'!$A$4:$A$1003)))=0,"",SUMPRODUCT(MAX(IFERROR((ABS('Bank Import'!$C$4:$C$1003-$C287)&lt;0.005)*(ABS('Bank Import'!$A$4:$A$1003-$B287)&lt;=$J$1),0)*ROW('Bank Import'!$A$4:$A$1003)))))</f>
        <v/>
      </c>
      <c r="E287" s="7">
        <f>IF(OR($A287="",$D287=""),"",INDEX('Bank Import'!$A$4:$A$1003,$D287-3))</f>
        <v/>
      </c>
      <c r="F287" s="8">
        <f>IF(OR($A287="",$D287=""),"",INDEX('Bank Import'!$C$4:$C$1003,$D287-3))</f>
        <v/>
      </c>
      <c r="G287">
        <f>IF($A287="","",IF($D287="","UNMATCHED","Matched"))</f>
        <v/>
      </c>
    </row>
    <row r="288">
      <c r="A288">
        <f>IF(Payouts!A290="","",Payouts!A290)</f>
        <v/>
      </c>
      <c r="B288" s="7">
        <f>IF($A288="","",DATE(LEFT(Payouts!B290,4),MID(Payouts!B290,6,2),MID(Payouts!B290,9,2)))</f>
        <v/>
      </c>
      <c r="C288" s="8">
        <f>IF($A288="","",Payouts!C290)</f>
        <v/>
      </c>
      <c r="D288">
        <f>IF($A288="","",IF(SUMPRODUCT(MAX(IFERROR((ABS('Bank Import'!$C$4:$C$1003-$C288)&lt;0.005)*(ABS('Bank Import'!$A$4:$A$1003-$B288)&lt;=$J$1),0)*ROW('Bank Import'!$A$4:$A$1003)))=0,"",SUMPRODUCT(MAX(IFERROR((ABS('Bank Import'!$C$4:$C$1003-$C288)&lt;0.005)*(ABS('Bank Import'!$A$4:$A$1003-$B288)&lt;=$J$1),0)*ROW('Bank Import'!$A$4:$A$1003)))))</f>
        <v/>
      </c>
      <c r="E288" s="7">
        <f>IF(OR($A288="",$D288=""),"",INDEX('Bank Import'!$A$4:$A$1003,$D288-3))</f>
        <v/>
      </c>
      <c r="F288" s="8">
        <f>IF(OR($A288="",$D288=""),"",INDEX('Bank Import'!$C$4:$C$1003,$D288-3))</f>
        <v/>
      </c>
      <c r="G288">
        <f>IF($A288="","",IF($D288="","UNMATCHED","Matched"))</f>
        <v/>
      </c>
    </row>
    <row r="289">
      <c r="A289">
        <f>IF(Payouts!A291="","",Payouts!A291)</f>
        <v/>
      </c>
      <c r="B289" s="7">
        <f>IF($A289="","",DATE(LEFT(Payouts!B291,4),MID(Payouts!B291,6,2),MID(Payouts!B291,9,2)))</f>
        <v/>
      </c>
      <c r="C289" s="8">
        <f>IF($A289="","",Payouts!C291)</f>
        <v/>
      </c>
      <c r="D289">
        <f>IF($A289="","",IF(SUMPRODUCT(MAX(IFERROR((ABS('Bank Import'!$C$4:$C$1003-$C289)&lt;0.005)*(ABS('Bank Import'!$A$4:$A$1003-$B289)&lt;=$J$1),0)*ROW('Bank Import'!$A$4:$A$1003)))=0,"",SUMPRODUCT(MAX(IFERROR((ABS('Bank Import'!$C$4:$C$1003-$C289)&lt;0.005)*(ABS('Bank Import'!$A$4:$A$1003-$B289)&lt;=$J$1),0)*ROW('Bank Import'!$A$4:$A$1003)))))</f>
        <v/>
      </c>
      <c r="E289" s="7">
        <f>IF(OR($A289="",$D289=""),"",INDEX('Bank Import'!$A$4:$A$1003,$D289-3))</f>
        <v/>
      </c>
      <c r="F289" s="8">
        <f>IF(OR($A289="",$D289=""),"",INDEX('Bank Import'!$C$4:$C$1003,$D289-3))</f>
        <v/>
      </c>
      <c r="G289">
        <f>IF($A289="","",IF($D289="","UNMATCHED","Matched"))</f>
        <v/>
      </c>
    </row>
    <row r="290">
      <c r="A290">
        <f>IF(Payouts!A292="","",Payouts!A292)</f>
        <v/>
      </c>
      <c r="B290" s="7">
        <f>IF($A290="","",DATE(LEFT(Payouts!B292,4),MID(Payouts!B292,6,2),MID(Payouts!B292,9,2)))</f>
        <v/>
      </c>
      <c r="C290" s="8">
        <f>IF($A290="","",Payouts!C292)</f>
        <v/>
      </c>
      <c r="D290">
        <f>IF($A290="","",IF(SUMPRODUCT(MAX(IFERROR((ABS('Bank Import'!$C$4:$C$1003-$C290)&lt;0.005)*(ABS('Bank Import'!$A$4:$A$1003-$B290)&lt;=$J$1),0)*ROW('Bank Import'!$A$4:$A$1003)))=0,"",SUMPRODUCT(MAX(IFERROR((ABS('Bank Import'!$C$4:$C$1003-$C290)&lt;0.005)*(ABS('Bank Import'!$A$4:$A$1003-$B290)&lt;=$J$1),0)*ROW('Bank Import'!$A$4:$A$1003)))))</f>
        <v/>
      </c>
      <c r="E290" s="7">
        <f>IF(OR($A290="",$D290=""),"",INDEX('Bank Import'!$A$4:$A$1003,$D290-3))</f>
        <v/>
      </c>
      <c r="F290" s="8">
        <f>IF(OR($A290="",$D290=""),"",INDEX('Bank Import'!$C$4:$C$1003,$D290-3))</f>
        <v/>
      </c>
      <c r="G290">
        <f>IF($A290="","",IF($D290="","UNMATCHED","Matched"))</f>
        <v/>
      </c>
    </row>
    <row r="291">
      <c r="A291">
        <f>IF(Payouts!A293="","",Payouts!A293)</f>
        <v/>
      </c>
      <c r="B291" s="7">
        <f>IF($A291="","",DATE(LEFT(Payouts!B293,4),MID(Payouts!B293,6,2),MID(Payouts!B293,9,2)))</f>
        <v/>
      </c>
      <c r="C291" s="8">
        <f>IF($A291="","",Payouts!C293)</f>
        <v/>
      </c>
      <c r="D291">
        <f>IF($A291="","",IF(SUMPRODUCT(MAX(IFERROR((ABS('Bank Import'!$C$4:$C$1003-$C291)&lt;0.005)*(ABS('Bank Import'!$A$4:$A$1003-$B291)&lt;=$J$1),0)*ROW('Bank Import'!$A$4:$A$1003)))=0,"",SUMPRODUCT(MAX(IFERROR((ABS('Bank Import'!$C$4:$C$1003-$C291)&lt;0.005)*(ABS('Bank Import'!$A$4:$A$1003-$B291)&lt;=$J$1),0)*ROW('Bank Import'!$A$4:$A$1003)))))</f>
        <v/>
      </c>
      <c r="E291" s="7">
        <f>IF(OR($A291="",$D291=""),"",INDEX('Bank Import'!$A$4:$A$1003,$D291-3))</f>
        <v/>
      </c>
      <c r="F291" s="8">
        <f>IF(OR($A291="",$D291=""),"",INDEX('Bank Import'!$C$4:$C$1003,$D291-3))</f>
        <v/>
      </c>
      <c r="G291">
        <f>IF($A291="","",IF($D291="","UNMATCHED","Matched"))</f>
        <v/>
      </c>
    </row>
    <row r="292">
      <c r="A292">
        <f>IF(Payouts!A294="","",Payouts!A294)</f>
        <v/>
      </c>
      <c r="B292" s="7">
        <f>IF($A292="","",DATE(LEFT(Payouts!B294,4),MID(Payouts!B294,6,2),MID(Payouts!B294,9,2)))</f>
        <v/>
      </c>
      <c r="C292" s="8">
        <f>IF($A292="","",Payouts!C294)</f>
        <v/>
      </c>
      <c r="D292">
        <f>IF($A292="","",IF(SUMPRODUCT(MAX(IFERROR((ABS('Bank Import'!$C$4:$C$1003-$C292)&lt;0.005)*(ABS('Bank Import'!$A$4:$A$1003-$B292)&lt;=$J$1),0)*ROW('Bank Import'!$A$4:$A$1003)))=0,"",SUMPRODUCT(MAX(IFERROR((ABS('Bank Import'!$C$4:$C$1003-$C292)&lt;0.005)*(ABS('Bank Import'!$A$4:$A$1003-$B292)&lt;=$J$1),0)*ROW('Bank Import'!$A$4:$A$1003)))))</f>
        <v/>
      </c>
      <c r="E292" s="7">
        <f>IF(OR($A292="",$D292=""),"",INDEX('Bank Import'!$A$4:$A$1003,$D292-3))</f>
        <v/>
      </c>
      <c r="F292" s="8">
        <f>IF(OR($A292="",$D292=""),"",INDEX('Bank Import'!$C$4:$C$1003,$D292-3))</f>
        <v/>
      </c>
      <c r="G292">
        <f>IF($A292="","",IF($D292="","UNMATCHED","Matched"))</f>
        <v/>
      </c>
    </row>
    <row r="293">
      <c r="A293">
        <f>IF(Payouts!A295="","",Payouts!A295)</f>
        <v/>
      </c>
      <c r="B293" s="7">
        <f>IF($A293="","",DATE(LEFT(Payouts!B295,4),MID(Payouts!B295,6,2),MID(Payouts!B295,9,2)))</f>
        <v/>
      </c>
      <c r="C293" s="8">
        <f>IF($A293="","",Payouts!C295)</f>
        <v/>
      </c>
      <c r="D293">
        <f>IF($A293="","",IF(SUMPRODUCT(MAX(IFERROR((ABS('Bank Import'!$C$4:$C$1003-$C293)&lt;0.005)*(ABS('Bank Import'!$A$4:$A$1003-$B293)&lt;=$J$1),0)*ROW('Bank Import'!$A$4:$A$1003)))=0,"",SUMPRODUCT(MAX(IFERROR((ABS('Bank Import'!$C$4:$C$1003-$C293)&lt;0.005)*(ABS('Bank Import'!$A$4:$A$1003-$B293)&lt;=$J$1),0)*ROW('Bank Import'!$A$4:$A$1003)))))</f>
        <v/>
      </c>
      <c r="E293" s="7">
        <f>IF(OR($A293="",$D293=""),"",INDEX('Bank Import'!$A$4:$A$1003,$D293-3))</f>
        <v/>
      </c>
      <c r="F293" s="8">
        <f>IF(OR($A293="",$D293=""),"",INDEX('Bank Import'!$C$4:$C$1003,$D293-3))</f>
        <v/>
      </c>
      <c r="G293">
        <f>IF($A293="","",IF($D293="","UNMATCHED","Matched"))</f>
        <v/>
      </c>
    </row>
    <row r="294">
      <c r="A294">
        <f>IF(Payouts!A296="","",Payouts!A296)</f>
        <v/>
      </c>
      <c r="B294" s="7">
        <f>IF($A294="","",DATE(LEFT(Payouts!B296,4),MID(Payouts!B296,6,2),MID(Payouts!B296,9,2)))</f>
        <v/>
      </c>
      <c r="C294" s="8">
        <f>IF($A294="","",Payouts!C296)</f>
        <v/>
      </c>
      <c r="D294">
        <f>IF($A294="","",IF(SUMPRODUCT(MAX(IFERROR((ABS('Bank Import'!$C$4:$C$1003-$C294)&lt;0.005)*(ABS('Bank Import'!$A$4:$A$1003-$B294)&lt;=$J$1),0)*ROW('Bank Import'!$A$4:$A$1003)))=0,"",SUMPRODUCT(MAX(IFERROR((ABS('Bank Import'!$C$4:$C$1003-$C294)&lt;0.005)*(ABS('Bank Import'!$A$4:$A$1003-$B294)&lt;=$J$1),0)*ROW('Bank Import'!$A$4:$A$1003)))))</f>
        <v/>
      </c>
      <c r="E294" s="7">
        <f>IF(OR($A294="",$D294=""),"",INDEX('Bank Import'!$A$4:$A$1003,$D294-3))</f>
        <v/>
      </c>
      <c r="F294" s="8">
        <f>IF(OR($A294="",$D294=""),"",INDEX('Bank Import'!$C$4:$C$1003,$D294-3))</f>
        <v/>
      </c>
      <c r="G294">
        <f>IF($A294="","",IF($D294="","UNMATCHED","Matched"))</f>
        <v/>
      </c>
    </row>
    <row r="295">
      <c r="A295">
        <f>IF(Payouts!A297="","",Payouts!A297)</f>
        <v/>
      </c>
      <c r="B295" s="7">
        <f>IF($A295="","",DATE(LEFT(Payouts!B297,4),MID(Payouts!B297,6,2),MID(Payouts!B297,9,2)))</f>
        <v/>
      </c>
      <c r="C295" s="8">
        <f>IF($A295="","",Payouts!C297)</f>
        <v/>
      </c>
      <c r="D295">
        <f>IF($A295="","",IF(SUMPRODUCT(MAX(IFERROR((ABS('Bank Import'!$C$4:$C$1003-$C295)&lt;0.005)*(ABS('Bank Import'!$A$4:$A$1003-$B295)&lt;=$J$1),0)*ROW('Bank Import'!$A$4:$A$1003)))=0,"",SUMPRODUCT(MAX(IFERROR((ABS('Bank Import'!$C$4:$C$1003-$C295)&lt;0.005)*(ABS('Bank Import'!$A$4:$A$1003-$B295)&lt;=$J$1),0)*ROW('Bank Import'!$A$4:$A$1003)))))</f>
        <v/>
      </c>
      <c r="E295" s="7">
        <f>IF(OR($A295="",$D295=""),"",INDEX('Bank Import'!$A$4:$A$1003,$D295-3))</f>
        <v/>
      </c>
      <c r="F295" s="8">
        <f>IF(OR($A295="",$D295=""),"",INDEX('Bank Import'!$C$4:$C$1003,$D295-3))</f>
        <v/>
      </c>
      <c r="G295">
        <f>IF($A295="","",IF($D295="","UNMATCHED","Matched"))</f>
        <v/>
      </c>
    </row>
    <row r="296">
      <c r="A296">
        <f>IF(Payouts!A298="","",Payouts!A298)</f>
        <v/>
      </c>
      <c r="B296" s="7">
        <f>IF($A296="","",DATE(LEFT(Payouts!B298,4),MID(Payouts!B298,6,2),MID(Payouts!B298,9,2)))</f>
        <v/>
      </c>
      <c r="C296" s="8">
        <f>IF($A296="","",Payouts!C298)</f>
        <v/>
      </c>
      <c r="D296">
        <f>IF($A296="","",IF(SUMPRODUCT(MAX(IFERROR((ABS('Bank Import'!$C$4:$C$1003-$C296)&lt;0.005)*(ABS('Bank Import'!$A$4:$A$1003-$B296)&lt;=$J$1),0)*ROW('Bank Import'!$A$4:$A$1003)))=0,"",SUMPRODUCT(MAX(IFERROR((ABS('Bank Import'!$C$4:$C$1003-$C296)&lt;0.005)*(ABS('Bank Import'!$A$4:$A$1003-$B296)&lt;=$J$1),0)*ROW('Bank Import'!$A$4:$A$1003)))))</f>
        <v/>
      </c>
      <c r="E296" s="7">
        <f>IF(OR($A296="",$D296=""),"",INDEX('Bank Import'!$A$4:$A$1003,$D296-3))</f>
        <v/>
      </c>
      <c r="F296" s="8">
        <f>IF(OR($A296="",$D296=""),"",INDEX('Bank Import'!$C$4:$C$1003,$D296-3))</f>
        <v/>
      </c>
      <c r="G296">
        <f>IF($A296="","",IF($D296="","UNMATCHED","Matched"))</f>
        <v/>
      </c>
    </row>
    <row r="297">
      <c r="A297">
        <f>IF(Payouts!A299="","",Payouts!A299)</f>
        <v/>
      </c>
      <c r="B297" s="7">
        <f>IF($A297="","",DATE(LEFT(Payouts!B299,4),MID(Payouts!B299,6,2),MID(Payouts!B299,9,2)))</f>
        <v/>
      </c>
      <c r="C297" s="8">
        <f>IF($A297="","",Payouts!C299)</f>
        <v/>
      </c>
      <c r="D297">
        <f>IF($A297="","",IF(SUMPRODUCT(MAX(IFERROR((ABS('Bank Import'!$C$4:$C$1003-$C297)&lt;0.005)*(ABS('Bank Import'!$A$4:$A$1003-$B297)&lt;=$J$1),0)*ROW('Bank Import'!$A$4:$A$1003)))=0,"",SUMPRODUCT(MAX(IFERROR((ABS('Bank Import'!$C$4:$C$1003-$C297)&lt;0.005)*(ABS('Bank Import'!$A$4:$A$1003-$B297)&lt;=$J$1),0)*ROW('Bank Import'!$A$4:$A$1003)))))</f>
        <v/>
      </c>
      <c r="E297" s="7">
        <f>IF(OR($A297="",$D297=""),"",INDEX('Bank Import'!$A$4:$A$1003,$D297-3))</f>
        <v/>
      </c>
      <c r="F297" s="8">
        <f>IF(OR($A297="",$D297=""),"",INDEX('Bank Import'!$C$4:$C$1003,$D297-3))</f>
        <v/>
      </c>
      <c r="G297">
        <f>IF($A297="","",IF($D297="","UNMATCHED","Matched"))</f>
        <v/>
      </c>
    </row>
    <row r="298">
      <c r="A298">
        <f>IF(Payouts!A300="","",Payouts!A300)</f>
        <v/>
      </c>
      <c r="B298" s="7">
        <f>IF($A298="","",DATE(LEFT(Payouts!B300,4),MID(Payouts!B300,6,2),MID(Payouts!B300,9,2)))</f>
        <v/>
      </c>
      <c r="C298" s="8">
        <f>IF($A298="","",Payouts!C300)</f>
        <v/>
      </c>
      <c r="D298">
        <f>IF($A298="","",IF(SUMPRODUCT(MAX(IFERROR((ABS('Bank Import'!$C$4:$C$1003-$C298)&lt;0.005)*(ABS('Bank Import'!$A$4:$A$1003-$B298)&lt;=$J$1),0)*ROW('Bank Import'!$A$4:$A$1003)))=0,"",SUMPRODUCT(MAX(IFERROR((ABS('Bank Import'!$C$4:$C$1003-$C298)&lt;0.005)*(ABS('Bank Import'!$A$4:$A$1003-$B298)&lt;=$J$1),0)*ROW('Bank Import'!$A$4:$A$1003)))))</f>
        <v/>
      </c>
      <c r="E298" s="7">
        <f>IF(OR($A298="",$D298=""),"",INDEX('Bank Import'!$A$4:$A$1003,$D298-3))</f>
        <v/>
      </c>
      <c r="F298" s="8">
        <f>IF(OR($A298="",$D298=""),"",INDEX('Bank Import'!$C$4:$C$1003,$D298-3))</f>
        <v/>
      </c>
      <c r="G298">
        <f>IF($A298="","",IF($D298="","UNMATCHED","Matched"))</f>
        <v/>
      </c>
    </row>
    <row r="299">
      <c r="A299">
        <f>IF(Payouts!A301="","",Payouts!A301)</f>
        <v/>
      </c>
      <c r="B299" s="7">
        <f>IF($A299="","",DATE(LEFT(Payouts!B301,4),MID(Payouts!B301,6,2),MID(Payouts!B301,9,2)))</f>
        <v/>
      </c>
      <c r="C299" s="8">
        <f>IF($A299="","",Payouts!C301)</f>
        <v/>
      </c>
      <c r="D299">
        <f>IF($A299="","",IF(SUMPRODUCT(MAX(IFERROR((ABS('Bank Import'!$C$4:$C$1003-$C299)&lt;0.005)*(ABS('Bank Import'!$A$4:$A$1003-$B299)&lt;=$J$1),0)*ROW('Bank Import'!$A$4:$A$1003)))=0,"",SUMPRODUCT(MAX(IFERROR((ABS('Bank Import'!$C$4:$C$1003-$C299)&lt;0.005)*(ABS('Bank Import'!$A$4:$A$1003-$B299)&lt;=$J$1),0)*ROW('Bank Import'!$A$4:$A$1003)))))</f>
        <v/>
      </c>
      <c r="E299" s="7">
        <f>IF(OR($A299="",$D299=""),"",INDEX('Bank Import'!$A$4:$A$1003,$D299-3))</f>
        <v/>
      </c>
      <c r="F299" s="8">
        <f>IF(OR($A299="",$D299=""),"",INDEX('Bank Import'!$C$4:$C$1003,$D299-3))</f>
        <v/>
      </c>
      <c r="G299">
        <f>IF($A299="","",IF($D299="","UNMATCHED","Matched"))</f>
        <v/>
      </c>
    </row>
    <row r="300">
      <c r="A300">
        <f>IF(Payouts!A302="","",Payouts!A302)</f>
        <v/>
      </c>
      <c r="B300" s="7">
        <f>IF($A300="","",DATE(LEFT(Payouts!B302,4),MID(Payouts!B302,6,2),MID(Payouts!B302,9,2)))</f>
        <v/>
      </c>
      <c r="C300" s="8">
        <f>IF($A300="","",Payouts!C302)</f>
        <v/>
      </c>
      <c r="D300">
        <f>IF($A300="","",IF(SUMPRODUCT(MAX(IFERROR((ABS('Bank Import'!$C$4:$C$1003-$C300)&lt;0.005)*(ABS('Bank Import'!$A$4:$A$1003-$B300)&lt;=$J$1),0)*ROW('Bank Import'!$A$4:$A$1003)))=0,"",SUMPRODUCT(MAX(IFERROR((ABS('Bank Import'!$C$4:$C$1003-$C300)&lt;0.005)*(ABS('Bank Import'!$A$4:$A$1003-$B300)&lt;=$J$1),0)*ROW('Bank Import'!$A$4:$A$1003)))))</f>
        <v/>
      </c>
      <c r="E300" s="7">
        <f>IF(OR($A300="",$D300=""),"",INDEX('Bank Import'!$A$4:$A$1003,$D300-3))</f>
        <v/>
      </c>
      <c r="F300" s="8">
        <f>IF(OR($A300="",$D300=""),"",INDEX('Bank Import'!$C$4:$C$1003,$D300-3))</f>
        <v/>
      </c>
      <c r="G300">
        <f>IF($A300="","",IF($D300="","UNMATCHED","Matched"))</f>
        <v/>
      </c>
    </row>
    <row r="301">
      <c r="A301">
        <f>IF(Payouts!A303="","",Payouts!A303)</f>
        <v/>
      </c>
      <c r="B301" s="7">
        <f>IF($A301="","",DATE(LEFT(Payouts!B303,4),MID(Payouts!B303,6,2),MID(Payouts!B303,9,2)))</f>
        <v/>
      </c>
      <c r="C301" s="8">
        <f>IF($A301="","",Payouts!C303)</f>
        <v/>
      </c>
      <c r="D301">
        <f>IF($A301="","",IF(SUMPRODUCT(MAX(IFERROR((ABS('Bank Import'!$C$4:$C$1003-$C301)&lt;0.005)*(ABS('Bank Import'!$A$4:$A$1003-$B301)&lt;=$J$1),0)*ROW('Bank Import'!$A$4:$A$1003)))=0,"",SUMPRODUCT(MAX(IFERROR((ABS('Bank Import'!$C$4:$C$1003-$C301)&lt;0.005)*(ABS('Bank Import'!$A$4:$A$1003-$B301)&lt;=$J$1),0)*ROW('Bank Import'!$A$4:$A$1003)))))</f>
        <v/>
      </c>
      <c r="E301" s="7">
        <f>IF(OR($A301="",$D301=""),"",INDEX('Bank Import'!$A$4:$A$1003,$D301-3))</f>
        <v/>
      </c>
      <c r="F301" s="8">
        <f>IF(OR($A301="",$D301=""),"",INDEX('Bank Import'!$C$4:$C$1003,$D301-3))</f>
        <v/>
      </c>
      <c r="G301">
        <f>IF($A301="","",IF($D301="","UNMATCHED","Matched"))</f>
        <v/>
      </c>
    </row>
    <row r="302">
      <c r="A302">
        <f>IF(Payouts!A304="","",Payouts!A304)</f>
        <v/>
      </c>
      <c r="B302" s="7">
        <f>IF($A302="","",DATE(LEFT(Payouts!B304,4),MID(Payouts!B304,6,2),MID(Payouts!B304,9,2)))</f>
        <v/>
      </c>
      <c r="C302" s="8">
        <f>IF($A302="","",Payouts!C304)</f>
        <v/>
      </c>
      <c r="D302">
        <f>IF($A302="","",IF(SUMPRODUCT(MAX(IFERROR((ABS('Bank Import'!$C$4:$C$1003-$C302)&lt;0.005)*(ABS('Bank Import'!$A$4:$A$1003-$B302)&lt;=$J$1),0)*ROW('Bank Import'!$A$4:$A$1003)))=0,"",SUMPRODUCT(MAX(IFERROR((ABS('Bank Import'!$C$4:$C$1003-$C302)&lt;0.005)*(ABS('Bank Import'!$A$4:$A$1003-$B302)&lt;=$J$1),0)*ROW('Bank Import'!$A$4:$A$1003)))))</f>
        <v/>
      </c>
      <c r="E302" s="7">
        <f>IF(OR($A302="",$D302=""),"",INDEX('Bank Import'!$A$4:$A$1003,$D302-3))</f>
        <v/>
      </c>
      <c r="F302" s="8">
        <f>IF(OR($A302="",$D302=""),"",INDEX('Bank Import'!$C$4:$C$1003,$D302-3))</f>
        <v/>
      </c>
      <c r="G302">
        <f>IF($A302="","",IF($D302="","UNMATCHED","Matched"))</f>
        <v/>
      </c>
    </row>
    <row r="303">
      <c r="A303">
        <f>IF(Payouts!A305="","",Payouts!A305)</f>
        <v/>
      </c>
      <c r="B303" s="7">
        <f>IF($A303="","",DATE(LEFT(Payouts!B305,4),MID(Payouts!B305,6,2),MID(Payouts!B305,9,2)))</f>
        <v/>
      </c>
      <c r="C303" s="8">
        <f>IF($A303="","",Payouts!C305)</f>
        <v/>
      </c>
      <c r="D303">
        <f>IF($A303="","",IF(SUMPRODUCT(MAX(IFERROR((ABS('Bank Import'!$C$4:$C$1003-$C303)&lt;0.005)*(ABS('Bank Import'!$A$4:$A$1003-$B303)&lt;=$J$1),0)*ROW('Bank Import'!$A$4:$A$1003)))=0,"",SUMPRODUCT(MAX(IFERROR((ABS('Bank Import'!$C$4:$C$1003-$C303)&lt;0.005)*(ABS('Bank Import'!$A$4:$A$1003-$B303)&lt;=$J$1),0)*ROW('Bank Import'!$A$4:$A$1003)))))</f>
        <v/>
      </c>
      <c r="E303" s="7">
        <f>IF(OR($A303="",$D303=""),"",INDEX('Bank Import'!$A$4:$A$1003,$D303-3))</f>
        <v/>
      </c>
      <c r="F303" s="8">
        <f>IF(OR($A303="",$D303=""),"",INDEX('Bank Import'!$C$4:$C$1003,$D303-3))</f>
        <v/>
      </c>
      <c r="G303">
        <f>IF($A303="","",IF($D303="","UNMATCHED","Matched"))</f>
        <v/>
      </c>
    </row>
    <row r="304">
      <c r="A304">
        <f>IF(Payouts!A306="","",Payouts!A306)</f>
        <v/>
      </c>
      <c r="B304" s="7">
        <f>IF($A304="","",DATE(LEFT(Payouts!B306,4),MID(Payouts!B306,6,2),MID(Payouts!B306,9,2)))</f>
        <v/>
      </c>
      <c r="C304" s="8">
        <f>IF($A304="","",Payouts!C306)</f>
        <v/>
      </c>
      <c r="D304">
        <f>IF($A304="","",IF(SUMPRODUCT(MAX(IFERROR((ABS('Bank Import'!$C$4:$C$1003-$C304)&lt;0.005)*(ABS('Bank Import'!$A$4:$A$1003-$B304)&lt;=$J$1),0)*ROW('Bank Import'!$A$4:$A$1003)))=0,"",SUMPRODUCT(MAX(IFERROR((ABS('Bank Import'!$C$4:$C$1003-$C304)&lt;0.005)*(ABS('Bank Import'!$A$4:$A$1003-$B304)&lt;=$J$1),0)*ROW('Bank Import'!$A$4:$A$1003)))))</f>
        <v/>
      </c>
      <c r="E304" s="7">
        <f>IF(OR($A304="",$D304=""),"",INDEX('Bank Import'!$A$4:$A$1003,$D304-3))</f>
        <v/>
      </c>
      <c r="F304" s="8">
        <f>IF(OR($A304="",$D304=""),"",INDEX('Bank Import'!$C$4:$C$1003,$D304-3))</f>
        <v/>
      </c>
      <c r="G304">
        <f>IF($A304="","",IF($D304="","UNMATCHED","Matched"))</f>
        <v/>
      </c>
    </row>
    <row r="305">
      <c r="A305">
        <f>IF(Payouts!A307="","",Payouts!A307)</f>
        <v/>
      </c>
      <c r="B305" s="7">
        <f>IF($A305="","",DATE(LEFT(Payouts!B307,4),MID(Payouts!B307,6,2),MID(Payouts!B307,9,2)))</f>
        <v/>
      </c>
      <c r="C305" s="8">
        <f>IF($A305="","",Payouts!C307)</f>
        <v/>
      </c>
      <c r="D305">
        <f>IF($A305="","",IF(SUMPRODUCT(MAX(IFERROR((ABS('Bank Import'!$C$4:$C$1003-$C305)&lt;0.005)*(ABS('Bank Import'!$A$4:$A$1003-$B305)&lt;=$J$1),0)*ROW('Bank Import'!$A$4:$A$1003)))=0,"",SUMPRODUCT(MAX(IFERROR((ABS('Bank Import'!$C$4:$C$1003-$C305)&lt;0.005)*(ABS('Bank Import'!$A$4:$A$1003-$B305)&lt;=$J$1),0)*ROW('Bank Import'!$A$4:$A$1003)))))</f>
        <v/>
      </c>
      <c r="E305" s="7">
        <f>IF(OR($A305="",$D305=""),"",INDEX('Bank Import'!$A$4:$A$1003,$D305-3))</f>
        <v/>
      </c>
      <c r="F305" s="8">
        <f>IF(OR($A305="",$D305=""),"",INDEX('Bank Import'!$C$4:$C$1003,$D305-3))</f>
        <v/>
      </c>
      <c r="G305">
        <f>IF($A305="","",IF($D305="","UNMATCHED","Matched"))</f>
        <v/>
      </c>
    </row>
    <row r="306">
      <c r="A306">
        <f>IF(Payouts!A308="","",Payouts!A308)</f>
        <v/>
      </c>
      <c r="B306" s="7">
        <f>IF($A306="","",DATE(LEFT(Payouts!B308,4),MID(Payouts!B308,6,2),MID(Payouts!B308,9,2)))</f>
        <v/>
      </c>
      <c r="C306" s="8">
        <f>IF($A306="","",Payouts!C308)</f>
        <v/>
      </c>
      <c r="D306">
        <f>IF($A306="","",IF(SUMPRODUCT(MAX(IFERROR((ABS('Bank Import'!$C$4:$C$1003-$C306)&lt;0.005)*(ABS('Bank Import'!$A$4:$A$1003-$B306)&lt;=$J$1),0)*ROW('Bank Import'!$A$4:$A$1003)))=0,"",SUMPRODUCT(MAX(IFERROR((ABS('Bank Import'!$C$4:$C$1003-$C306)&lt;0.005)*(ABS('Bank Import'!$A$4:$A$1003-$B306)&lt;=$J$1),0)*ROW('Bank Import'!$A$4:$A$1003)))))</f>
        <v/>
      </c>
      <c r="E306" s="7">
        <f>IF(OR($A306="",$D306=""),"",INDEX('Bank Import'!$A$4:$A$1003,$D306-3))</f>
        <v/>
      </c>
      <c r="F306" s="8">
        <f>IF(OR($A306="",$D306=""),"",INDEX('Bank Import'!$C$4:$C$1003,$D306-3))</f>
        <v/>
      </c>
      <c r="G306">
        <f>IF($A306="","",IF($D306="","UNMATCHED","Matched"))</f>
        <v/>
      </c>
    </row>
    <row r="307">
      <c r="A307">
        <f>IF(Payouts!A309="","",Payouts!A309)</f>
        <v/>
      </c>
      <c r="B307" s="7">
        <f>IF($A307="","",DATE(LEFT(Payouts!B309,4),MID(Payouts!B309,6,2),MID(Payouts!B309,9,2)))</f>
        <v/>
      </c>
      <c r="C307" s="8">
        <f>IF($A307="","",Payouts!C309)</f>
        <v/>
      </c>
      <c r="D307">
        <f>IF($A307="","",IF(SUMPRODUCT(MAX(IFERROR((ABS('Bank Import'!$C$4:$C$1003-$C307)&lt;0.005)*(ABS('Bank Import'!$A$4:$A$1003-$B307)&lt;=$J$1),0)*ROW('Bank Import'!$A$4:$A$1003)))=0,"",SUMPRODUCT(MAX(IFERROR((ABS('Bank Import'!$C$4:$C$1003-$C307)&lt;0.005)*(ABS('Bank Import'!$A$4:$A$1003-$B307)&lt;=$J$1),0)*ROW('Bank Import'!$A$4:$A$1003)))))</f>
        <v/>
      </c>
      <c r="E307" s="7">
        <f>IF(OR($A307="",$D307=""),"",INDEX('Bank Import'!$A$4:$A$1003,$D307-3))</f>
        <v/>
      </c>
      <c r="F307" s="8">
        <f>IF(OR($A307="",$D307=""),"",INDEX('Bank Import'!$C$4:$C$1003,$D307-3))</f>
        <v/>
      </c>
      <c r="G307">
        <f>IF($A307="","",IF($D307="","UNMATCHED","Matched"))</f>
        <v/>
      </c>
    </row>
    <row r="308">
      <c r="A308">
        <f>IF(Payouts!A310="","",Payouts!A310)</f>
        <v/>
      </c>
      <c r="B308" s="7">
        <f>IF($A308="","",DATE(LEFT(Payouts!B310,4),MID(Payouts!B310,6,2),MID(Payouts!B310,9,2)))</f>
        <v/>
      </c>
      <c r="C308" s="8">
        <f>IF($A308="","",Payouts!C310)</f>
        <v/>
      </c>
      <c r="D308">
        <f>IF($A308="","",IF(SUMPRODUCT(MAX(IFERROR((ABS('Bank Import'!$C$4:$C$1003-$C308)&lt;0.005)*(ABS('Bank Import'!$A$4:$A$1003-$B308)&lt;=$J$1),0)*ROW('Bank Import'!$A$4:$A$1003)))=0,"",SUMPRODUCT(MAX(IFERROR((ABS('Bank Import'!$C$4:$C$1003-$C308)&lt;0.005)*(ABS('Bank Import'!$A$4:$A$1003-$B308)&lt;=$J$1),0)*ROW('Bank Import'!$A$4:$A$1003)))))</f>
        <v/>
      </c>
      <c r="E308" s="7">
        <f>IF(OR($A308="",$D308=""),"",INDEX('Bank Import'!$A$4:$A$1003,$D308-3))</f>
        <v/>
      </c>
      <c r="F308" s="8">
        <f>IF(OR($A308="",$D308=""),"",INDEX('Bank Import'!$C$4:$C$1003,$D308-3))</f>
        <v/>
      </c>
      <c r="G308">
        <f>IF($A308="","",IF($D308="","UNMATCHED","Matched"))</f>
        <v/>
      </c>
    </row>
    <row r="309">
      <c r="A309">
        <f>IF(Payouts!A311="","",Payouts!A311)</f>
        <v/>
      </c>
      <c r="B309" s="7">
        <f>IF($A309="","",DATE(LEFT(Payouts!B311,4),MID(Payouts!B311,6,2),MID(Payouts!B311,9,2)))</f>
        <v/>
      </c>
      <c r="C309" s="8">
        <f>IF($A309="","",Payouts!C311)</f>
        <v/>
      </c>
      <c r="D309">
        <f>IF($A309="","",IF(SUMPRODUCT(MAX(IFERROR((ABS('Bank Import'!$C$4:$C$1003-$C309)&lt;0.005)*(ABS('Bank Import'!$A$4:$A$1003-$B309)&lt;=$J$1),0)*ROW('Bank Import'!$A$4:$A$1003)))=0,"",SUMPRODUCT(MAX(IFERROR((ABS('Bank Import'!$C$4:$C$1003-$C309)&lt;0.005)*(ABS('Bank Import'!$A$4:$A$1003-$B309)&lt;=$J$1),0)*ROW('Bank Import'!$A$4:$A$1003)))))</f>
        <v/>
      </c>
      <c r="E309" s="7">
        <f>IF(OR($A309="",$D309=""),"",INDEX('Bank Import'!$A$4:$A$1003,$D309-3))</f>
        <v/>
      </c>
      <c r="F309" s="8">
        <f>IF(OR($A309="",$D309=""),"",INDEX('Bank Import'!$C$4:$C$1003,$D309-3))</f>
        <v/>
      </c>
      <c r="G309">
        <f>IF($A309="","",IF($D309="","UNMATCHED","Matched"))</f>
        <v/>
      </c>
    </row>
    <row r="310">
      <c r="A310">
        <f>IF(Payouts!A312="","",Payouts!A312)</f>
        <v/>
      </c>
      <c r="B310" s="7">
        <f>IF($A310="","",DATE(LEFT(Payouts!B312,4),MID(Payouts!B312,6,2),MID(Payouts!B312,9,2)))</f>
        <v/>
      </c>
      <c r="C310" s="8">
        <f>IF($A310="","",Payouts!C312)</f>
        <v/>
      </c>
      <c r="D310">
        <f>IF($A310="","",IF(SUMPRODUCT(MAX(IFERROR((ABS('Bank Import'!$C$4:$C$1003-$C310)&lt;0.005)*(ABS('Bank Import'!$A$4:$A$1003-$B310)&lt;=$J$1),0)*ROW('Bank Import'!$A$4:$A$1003)))=0,"",SUMPRODUCT(MAX(IFERROR((ABS('Bank Import'!$C$4:$C$1003-$C310)&lt;0.005)*(ABS('Bank Import'!$A$4:$A$1003-$B310)&lt;=$J$1),0)*ROW('Bank Import'!$A$4:$A$1003)))))</f>
        <v/>
      </c>
      <c r="E310" s="7">
        <f>IF(OR($A310="",$D310=""),"",INDEX('Bank Import'!$A$4:$A$1003,$D310-3))</f>
        <v/>
      </c>
      <c r="F310" s="8">
        <f>IF(OR($A310="",$D310=""),"",INDEX('Bank Import'!$C$4:$C$1003,$D310-3))</f>
        <v/>
      </c>
      <c r="G310">
        <f>IF($A310="","",IF($D310="","UNMATCHED","Matched"))</f>
        <v/>
      </c>
    </row>
    <row r="311">
      <c r="A311">
        <f>IF(Payouts!A313="","",Payouts!A313)</f>
        <v/>
      </c>
      <c r="B311" s="7">
        <f>IF($A311="","",DATE(LEFT(Payouts!B313,4),MID(Payouts!B313,6,2),MID(Payouts!B313,9,2)))</f>
        <v/>
      </c>
      <c r="C311" s="8">
        <f>IF($A311="","",Payouts!C313)</f>
        <v/>
      </c>
      <c r="D311">
        <f>IF($A311="","",IF(SUMPRODUCT(MAX(IFERROR((ABS('Bank Import'!$C$4:$C$1003-$C311)&lt;0.005)*(ABS('Bank Import'!$A$4:$A$1003-$B311)&lt;=$J$1),0)*ROW('Bank Import'!$A$4:$A$1003)))=0,"",SUMPRODUCT(MAX(IFERROR((ABS('Bank Import'!$C$4:$C$1003-$C311)&lt;0.005)*(ABS('Bank Import'!$A$4:$A$1003-$B311)&lt;=$J$1),0)*ROW('Bank Import'!$A$4:$A$1003)))))</f>
        <v/>
      </c>
      <c r="E311" s="7">
        <f>IF(OR($A311="",$D311=""),"",INDEX('Bank Import'!$A$4:$A$1003,$D311-3))</f>
        <v/>
      </c>
      <c r="F311" s="8">
        <f>IF(OR($A311="",$D311=""),"",INDEX('Bank Import'!$C$4:$C$1003,$D311-3))</f>
        <v/>
      </c>
      <c r="G311">
        <f>IF($A311="","",IF($D311="","UNMATCHED","Matched"))</f>
        <v/>
      </c>
    </row>
    <row r="312">
      <c r="A312">
        <f>IF(Payouts!A314="","",Payouts!A314)</f>
        <v/>
      </c>
      <c r="B312" s="7">
        <f>IF($A312="","",DATE(LEFT(Payouts!B314,4),MID(Payouts!B314,6,2),MID(Payouts!B314,9,2)))</f>
        <v/>
      </c>
      <c r="C312" s="8">
        <f>IF($A312="","",Payouts!C314)</f>
        <v/>
      </c>
      <c r="D312">
        <f>IF($A312="","",IF(SUMPRODUCT(MAX(IFERROR((ABS('Bank Import'!$C$4:$C$1003-$C312)&lt;0.005)*(ABS('Bank Import'!$A$4:$A$1003-$B312)&lt;=$J$1),0)*ROW('Bank Import'!$A$4:$A$1003)))=0,"",SUMPRODUCT(MAX(IFERROR((ABS('Bank Import'!$C$4:$C$1003-$C312)&lt;0.005)*(ABS('Bank Import'!$A$4:$A$1003-$B312)&lt;=$J$1),0)*ROW('Bank Import'!$A$4:$A$1003)))))</f>
        <v/>
      </c>
      <c r="E312" s="7">
        <f>IF(OR($A312="",$D312=""),"",INDEX('Bank Import'!$A$4:$A$1003,$D312-3))</f>
        <v/>
      </c>
      <c r="F312" s="8">
        <f>IF(OR($A312="",$D312=""),"",INDEX('Bank Import'!$C$4:$C$1003,$D312-3))</f>
        <v/>
      </c>
      <c r="G312">
        <f>IF($A312="","",IF($D312="","UNMATCHED","Matched"))</f>
        <v/>
      </c>
    </row>
    <row r="313">
      <c r="A313">
        <f>IF(Payouts!A315="","",Payouts!A315)</f>
        <v/>
      </c>
      <c r="B313" s="7">
        <f>IF($A313="","",DATE(LEFT(Payouts!B315,4),MID(Payouts!B315,6,2),MID(Payouts!B315,9,2)))</f>
        <v/>
      </c>
      <c r="C313" s="8">
        <f>IF($A313="","",Payouts!C315)</f>
        <v/>
      </c>
      <c r="D313">
        <f>IF($A313="","",IF(SUMPRODUCT(MAX(IFERROR((ABS('Bank Import'!$C$4:$C$1003-$C313)&lt;0.005)*(ABS('Bank Import'!$A$4:$A$1003-$B313)&lt;=$J$1),0)*ROW('Bank Import'!$A$4:$A$1003)))=0,"",SUMPRODUCT(MAX(IFERROR((ABS('Bank Import'!$C$4:$C$1003-$C313)&lt;0.005)*(ABS('Bank Import'!$A$4:$A$1003-$B313)&lt;=$J$1),0)*ROW('Bank Import'!$A$4:$A$1003)))))</f>
        <v/>
      </c>
      <c r="E313" s="7">
        <f>IF(OR($A313="",$D313=""),"",INDEX('Bank Import'!$A$4:$A$1003,$D313-3))</f>
        <v/>
      </c>
      <c r="F313" s="8">
        <f>IF(OR($A313="",$D313=""),"",INDEX('Bank Import'!$C$4:$C$1003,$D313-3))</f>
        <v/>
      </c>
      <c r="G313">
        <f>IF($A313="","",IF($D313="","UNMATCHED","Matched"))</f>
        <v/>
      </c>
    </row>
    <row r="314">
      <c r="A314">
        <f>IF(Payouts!A316="","",Payouts!A316)</f>
        <v/>
      </c>
      <c r="B314" s="7">
        <f>IF($A314="","",DATE(LEFT(Payouts!B316,4),MID(Payouts!B316,6,2),MID(Payouts!B316,9,2)))</f>
        <v/>
      </c>
      <c r="C314" s="8">
        <f>IF($A314="","",Payouts!C316)</f>
        <v/>
      </c>
      <c r="D314">
        <f>IF($A314="","",IF(SUMPRODUCT(MAX(IFERROR((ABS('Bank Import'!$C$4:$C$1003-$C314)&lt;0.005)*(ABS('Bank Import'!$A$4:$A$1003-$B314)&lt;=$J$1),0)*ROW('Bank Import'!$A$4:$A$1003)))=0,"",SUMPRODUCT(MAX(IFERROR((ABS('Bank Import'!$C$4:$C$1003-$C314)&lt;0.005)*(ABS('Bank Import'!$A$4:$A$1003-$B314)&lt;=$J$1),0)*ROW('Bank Import'!$A$4:$A$1003)))))</f>
        <v/>
      </c>
      <c r="E314" s="7">
        <f>IF(OR($A314="",$D314=""),"",INDEX('Bank Import'!$A$4:$A$1003,$D314-3))</f>
        <v/>
      </c>
      <c r="F314" s="8">
        <f>IF(OR($A314="",$D314=""),"",INDEX('Bank Import'!$C$4:$C$1003,$D314-3))</f>
        <v/>
      </c>
      <c r="G314">
        <f>IF($A314="","",IF($D314="","UNMATCHED","Matched"))</f>
        <v/>
      </c>
    </row>
    <row r="315">
      <c r="A315">
        <f>IF(Payouts!A317="","",Payouts!A317)</f>
        <v/>
      </c>
      <c r="B315" s="7">
        <f>IF($A315="","",DATE(LEFT(Payouts!B317,4),MID(Payouts!B317,6,2),MID(Payouts!B317,9,2)))</f>
        <v/>
      </c>
      <c r="C315" s="8">
        <f>IF($A315="","",Payouts!C317)</f>
        <v/>
      </c>
      <c r="D315">
        <f>IF($A315="","",IF(SUMPRODUCT(MAX(IFERROR((ABS('Bank Import'!$C$4:$C$1003-$C315)&lt;0.005)*(ABS('Bank Import'!$A$4:$A$1003-$B315)&lt;=$J$1),0)*ROW('Bank Import'!$A$4:$A$1003)))=0,"",SUMPRODUCT(MAX(IFERROR((ABS('Bank Import'!$C$4:$C$1003-$C315)&lt;0.005)*(ABS('Bank Import'!$A$4:$A$1003-$B315)&lt;=$J$1),0)*ROW('Bank Import'!$A$4:$A$1003)))))</f>
        <v/>
      </c>
      <c r="E315" s="7">
        <f>IF(OR($A315="",$D315=""),"",INDEX('Bank Import'!$A$4:$A$1003,$D315-3))</f>
        <v/>
      </c>
      <c r="F315" s="8">
        <f>IF(OR($A315="",$D315=""),"",INDEX('Bank Import'!$C$4:$C$1003,$D315-3))</f>
        <v/>
      </c>
      <c r="G315">
        <f>IF($A315="","",IF($D315="","UNMATCHED","Matched"))</f>
        <v/>
      </c>
    </row>
    <row r="316">
      <c r="A316">
        <f>IF(Payouts!A318="","",Payouts!A318)</f>
        <v/>
      </c>
      <c r="B316" s="7">
        <f>IF($A316="","",DATE(LEFT(Payouts!B318,4),MID(Payouts!B318,6,2),MID(Payouts!B318,9,2)))</f>
        <v/>
      </c>
      <c r="C316" s="8">
        <f>IF($A316="","",Payouts!C318)</f>
        <v/>
      </c>
      <c r="D316">
        <f>IF($A316="","",IF(SUMPRODUCT(MAX(IFERROR((ABS('Bank Import'!$C$4:$C$1003-$C316)&lt;0.005)*(ABS('Bank Import'!$A$4:$A$1003-$B316)&lt;=$J$1),0)*ROW('Bank Import'!$A$4:$A$1003)))=0,"",SUMPRODUCT(MAX(IFERROR((ABS('Bank Import'!$C$4:$C$1003-$C316)&lt;0.005)*(ABS('Bank Import'!$A$4:$A$1003-$B316)&lt;=$J$1),0)*ROW('Bank Import'!$A$4:$A$1003)))))</f>
        <v/>
      </c>
      <c r="E316" s="7">
        <f>IF(OR($A316="",$D316=""),"",INDEX('Bank Import'!$A$4:$A$1003,$D316-3))</f>
        <v/>
      </c>
      <c r="F316" s="8">
        <f>IF(OR($A316="",$D316=""),"",INDEX('Bank Import'!$C$4:$C$1003,$D316-3))</f>
        <v/>
      </c>
      <c r="G316">
        <f>IF($A316="","",IF($D316="","UNMATCHED","Matched"))</f>
        <v/>
      </c>
    </row>
    <row r="317">
      <c r="A317">
        <f>IF(Payouts!A319="","",Payouts!A319)</f>
        <v/>
      </c>
      <c r="B317" s="7">
        <f>IF($A317="","",DATE(LEFT(Payouts!B319,4),MID(Payouts!B319,6,2),MID(Payouts!B319,9,2)))</f>
        <v/>
      </c>
      <c r="C317" s="8">
        <f>IF($A317="","",Payouts!C319)</f>
        <v/>
      </c>
      <c r="D317">
        <f>IF($A317="","",IF(SUMPRODUCT(MAX(IFERROR((ABS('Bank Import'!$C$4:$C$1003-$C317)&lt;0.005)*(ABS('Bank Import'!$A$4:$A$1003-$B317)&lt;=$J$1),0)*ROW('Bank Import'!$A$4:$A$1003)))=0,"",SUMPRODUCT(MAX(IFERROR((ABS('Bank Import'!$C$4:$C$1003-$C317)&lt;0.005)*(ABS('Bank Import'!$A$4:$A$1003-$B317)&lt;=$J$1),0)*ROW('Bank Import'!$A$4:$A$1003)))))</f>
        <v/>
      </c>
      <c r="E317" s="7">
        <f>IF(OR($A317="",$D317=""),"",INDEX('Bank Import'!$A$4:$A$1003,$D317-3))</f>
        <v/>
      </c>
      <c r="F317" s="8">
        <f>IF(OR($A317="",$D317=""),"",INDEX('Bank Import'!$C$4:$C$1003,$D317-3))</f>
        <v/>
      </c>
      <c r="G317">
        <f>IF($A317="","",IF($D317="","UNMATCHED","Matched"))</f>
        <v/>
      </c>
    </row>
    <row r="318">
      <c r="A318">
        <f>IF(Payouts!A320="","",Payouts!A320)</f>
        <v/>
      </c>
      <c r="B318" s="7">
        <f>IF($A318="","",DATE(LEFT(Payouts!B320,4),MID(Payouts!B320,6,2),MID(Payouts!B320,9,2)))</f>
        <v/>
      </c>
      <c r="C318" s="8">
        <f>IF($A318="","",Payouts!C320)</f>
        <v/>
      </c>
      <c r="D318">
        <f>IF($A318="","",IF(SUMPRODUCT(MAX(IFERROR((ABS('Bank Import'!$C$4:$C$1003-$C318)&lt;0.005)*(ABS('Bank Import'!$A$4:$A$1003-$B318)&lt;=$J$1),0)*ROW('Bank Import'!$A$4:$A$1003)))=0,"",SUMPRODUCT(MAX(IFERROR((ABS('Bank Import'!$C$4:$C$1003-$C318)&lt;0.005)*(ABS('Bank Import'!$A$4:$A$1003-$B318)&lt;=$J$1),0)*ROW('Bank Import'!$A$4:$A$1003)))))</f>
        <v/>
      </c>
      <c r="E318" s="7">
        <f>IF(OR($A318="",$D318=""),"",INDEX('Bank Import'!$A$4:$A$1003,$D318-3))</f>
        <v/>
      </c>
      <c r="F318" s="8">
        <f>IF(OR($A318="",$D318=""),"",INDEX('Bank Import'!$C$4:$C$1003,$D318-3))</f>
        <v/>
      </c>
      <c r="G318">
        <f>IF($A318="","",IF($D318="","UNMATCHED","Matched"))</f>
        <v/>
      </c>
    </row>
    <row r="319">
      <c r="A319">
        <f>IF(Payouts!A321="","",Payouts!A321)</f>
        <v/>
      </c>
      <c r="B319" s="7">
        <f>IF($A319="","",DATE(LEFT(Payouts!B321,4),MID(Payouts!B321,6,2),MID(Payouts!B321,9,2)))</f>
        <v/>
      </c>
      <c r="C319" s="8">
        <f>IF($A319="","",Payouts!C321)</f>
        <v/>
      </c>
      <c r="D319">
        <f>IF($A319="","",IF(SUMPRODUCT(MAX(IFERROR((ABS('Bank Import'!$C$4:$C$1003-$C319)&lt;0.005)*(ABS('Bank Import'!$A$4:$A$1003-$B319)&lt;=$J$1),0)*ROW('Bank Import'!$A$4:$A$1003)))=0,"",SUMPRODUCT(MAX(IFERROR((ABS('Bank Import'!$C$4:$C$1003-$C319)&lt;0.005)*(ABS('Bank Import'!$A$4:$A$1003-$B319)&lt;=$J$1),0)*ROW('Bank Import'!$A$4:$A$1003)))))</f>
        <v/>
      </c>
      <c r="E319" s="7">
        <f>IF(OR($A319="",$D319=""),"",INDEX('Bank Import'!$A$4:$A$1003,$D319-3))</f>
        <v/>
      </c>
      <c r="F319" s="8">
        <f>IF(OR($A319="",$D319=""),"",INDEX('Bank Import'!$C$4:$C$1003,$D319-3))</f>
        <v/>
      </c>
      <c r="G319">
        <f>IF($A319="","",IF($D319="","UNMATCHED","Matched"))</f>
        <v/>
      </c>
    </row>
    <row r="320">
      <c r="A320">
        <f>IF(Payouts!A322="","",Payouts!A322)</f>
        <v/>
      </c>
      <c r="B320" s="7">
        <f>IF($A320="","",DATE(LEFT(Payouts!B322,4),MID(Payouts!B322,6,2),MID(Payouts!B322,9,2)))</f>
        <v/>
      </c>
      <c r="C320" s="8">
        <f>IF($A320="","",Payouts!C322)</f>
        <v/>
      </c>
      <c r="D320">
        <f>IF($A320="","",IF(SUMPRODUCT(MAX(IFERROR((ABS('Bank Import'!$C$4:$C$1003-$C320)&lt;0.005)*(ABS('Bank Import'!$A$4:$A$1003-$B320)&lt;=$J$1),0)*ROW('Bank Import'!$A$4:$A$1003)))=0,"",SUMPRODUCT(MAX(IFERROR((ABS('Bank Import'!$C$4:$C$1003-$C320)&lt;0.005)*(ABS('Bank Import'!$A$4:$A$1003-$B320)&lt;=$J$1),0)*ROW('Bank Import'!$A$4:$A$1003)))))</f>
        <v/>
      </c>
      <c r="E320" s="7">
        <f>IF(OR($A320="",$D320=""),"",INDEX('Bank Import'!$A$4:$A$1003,$D320-3))</f>
        <v/>
      </c>
      <c r="F320" s="8">
        <f>IF(OR($A320="",$D320=""),"",INDEX('Bank Import'!$C$4:$C$1003,$D320-3))</f>
        <v/>
      </c>
      <c r="G320">
        <f>IF($A320="","",IF($D320="","UNMATCHED","Matched"))</f>
        <v/>
      </c>
    </row>
    <row r="321">
      <c r="A321">
        <f>IF(Payouts!A323="","",Payouts!A323)</f>
        <v/>
      </c>
      <c r="B321" s="7">
        <f>IF($A321="","",DATE(LEFT(Payouts!B323,4),MID(Payouts!B323,6,2),MID(Payouts!B323,9,2)))</f>
        <v/>
      </c>
      <c r="C321" s="8">
        <f>IF($A321="","",Payouts!C323)</f>
        <v/>
      </c>
      <c r="D321">
        <f>IF($A321="","",IF(SUMPRODUCT(MAX(IFERROR((ABS('Bank Import'!$C$4:$C$1003-$C321)&lt;0.005)*(ABS('Bank Import'!$A$4:$A$1003-$B321)&lt;=$J$1),0)*ROW('Bank Import'!$A$4:$A$1003)))=0,"",SUMPRODUCT(MAX(IFERROR((ABS('Bank Import'!$C$4:$C$1003-$C321)&lt;0.005)*(ABS('Bank Import'!$A$4:$A$1003-$B321)&lt;=$J$1),0)*ROW('Bank Import'!$A$4:$A$1003)))))</f>
        <v/>
      </c>
      <c r="E321" s="7">
        <f>IF(OR($A321="",$D321=""),"",INDEX('Bank Import'!$A$4:$A$1003,$D321-3))</f>
        <v/>
      </c>
      <c r="F321" s="8">
        <f>IF(OR($A321="",$D321=""),"",INDEX('Bank Import'!$C$4:$C$1003,$D321-3))</f>
        <v/>
      </c>
      <c r="G321">
        <f>IF($A321="","",IF($D321="","UNMATCHED","Matched"))</f>
        <v/>
      </c>
    </row>
    <row r="322">
      <c r="A322">
        <f>IF(Payouts!A324="","",Payouts!A324)</f>
        <v/>
      </c>
      <c r="B322" s="7">
        <f>IF($A322="","",DATE(LEFT(Payouts!B324,4),MID(Payouts!B324,6,2),MID(Payouts!B324,9,2)))</f>
        <v/>
      </c>
      <c r="C322" s="8">
        <f>IF($A322="","",Payouts!C324)</f>
        <v/>
      </c>
      <c r="D322">
        <f>IF($A322="","",IF(SUMPRODUCT(MAX(IFERROR((ABS('Bank Import'!$C$4:$C$1003-$C322)&lt;0.005)*(ABS('Bank Import'!$A$4:$A$1003-$B322)&lt;=$J$1),0)*ROW('Bank Import'!$A$4:$A$1003)))=0,"",SUMPRODUCT(MAX(IFERROR((ABS('Bank Import'!$C$4:$C$1003-$C322)&lt;0.005)*(ABS('Bank Import'!$A$4:$A$1003-$B322)&lt;=$J$1),0)*ROW('Bank Import'!$A$4:$A$1003)))))</f>
        <v/>
      </c>
      <c r="E322" s="7">
        <f>IF(OR($A322="",$D322=""),"",INDEX('Bank Import'!$A$4:$A$1003,$D322-3))</f>
        <v/>
      </c>
      <c r="F322" s="8">
        <f>IF(OR($A322="",$D322=""),"",INDEX('Bank Import'!$C$4:$C$1003,$D322-3))</f>
        <v/>
      </c>
      <c r="G322">
        <f>IF($A322="","",IF($D322="","UNMATCHED","Matched"))</f>
        <v/>
      </c>
    </row>
    <row r="323">
      <c r="A323">
        <f>IF(Payouts!A325="","",Payouts!A325)</f>
        <v/>
      </c>
      <c r="B323" s="7">
        <f>IF($A323="","",DATE(LEFT(Payouts!B325,4),MID(Payouts!B325,6,2),MID(Payouts!B325,9,2)))</f>
        <v/>
      </c>
      <c r="C323" s="8">
        <f>IF($A323="","",Payouts!C325)</f>
        <v/>
      </c>
      <c r="D323">
        <f>IF($A323="","",IF(SUMPRODUCT(MAX(IFERROR((ABS('Bank Import'!$C$4:$C$1003-$C323)&lt;0.005)*(ABS('Bank Import'!$A$4:$A$1003-$B323)&lt;=$J$1),0)*ROW('Bank Import'!$A$4:$A$1003)))=0,"",SUMPRODUCT(MAX(IFERROR((ABS('Bank Import'!$C$4:$C$1003-$C323)&lt;0.005)*(ABS('Bank Import'!$A$4:$A$1003-$B323)&lt;=$J$1),0)*ROW('Bank Import'!$A$4:$A$1003)))))</f>
        <v/>
      </c>
      <c r="E323" s="7">
        <f>IF(OR($A323="",$D323=""),"",INDEX('Bank Import'!$A$4:$A$1003,$D323-3))</f>
        <v/>
      </c>
      <c r="F323" s="8">
        <f>IF(OR($A323="",$D323=""),"",INDEX('Bank Import'!$C$4:$C$1003,$D323-3))</f>
        <v/>
      </c>
      <c r="G323">
        <f>IF($A323="","",IF($D323="","UNMATCHED","Matched"))</f>
        <v/>
      </c>
    </row>
    <row r="324">
      <c r="A324">
        <f>IF(Payouts!A326="","",Payouts!A326)</f>
        <v/>
      </c>
      <c r="B324" s="7">
        <f>IF($A324="","",DATE(LEFT(Payouts!B326,4),MID(Payouts!B326,6,2),MID(Payouts!B326,9,2)))</f>
        <v/>
      </c>
      <c r="C324" s="8">
        <f>IF($A324="","",Payouts!C326)</f>
        <v/>
      </c>
      <c r="D324">
        <f>IF($A324="","",IF(SUMPRODUCT(MAX(IFERROR((ABS('Bank Import'!$C$4:$C$1003-$C324)&lt;0.005)*(ABS('Bank Import'!$A$4:$A$1003-$B324)&lt;=$J$1),0)*ROW('Bank Import'!$A$4:$A$1003)))=0,"",SUMPRODUCT(MAX(IFERROR((ABS('Bank Import'!$C$4:$C$1003-$C324)&lt;0.005)*(ABS('Bank Import'!$A$4:$A$1003-$B324)&lt;=$J$1),0)*ROW('Bank Import'!$A$4:$A$1003)))))</f>
        <v/>
      </c>
      <c r="E324" s="7">
        <f>IF(OR($A324="",$D324=""),"",INDEX('Bank Import'!$A$4:$A$1003,$D324-3))</f>
        <v/>
      </c>
      <c r="F324" s="8">
        <f>IF(OR($A324="",$D324=""),"",INDEX('Bank Import'!$C$4:$C$1003,$D324-3))</f>
        <v/>
      </c>
      <c r="G324">
        <f>IF($A324="","",IF($D324="","UNMATCHED","Matched"))</f>
        <v/>
      </c>
    </row>
    <row r="325">
      <c r="A325">
        <f>IF(Payouts!A327="","",Payouts!A327)</f>
        <v/>
      </c>
      <c r="B325" s="7">
        <f>IF($A325="","",DATE(LEFT(Payouts!B327,4),MID(Payouts!B327,6,2),MID(Payouts!B327,9,2)))</f>
        <v/>
      </c>
      <c r="C325" s="8">
        <f>IF($A325="","",Payouts!C327)</f>
        <v/>
      </c>
      <c r="D325">
        <f>IF($A325="","",IF(SUMPRODUCT(MAX(IFERROR((ABS('Bank Import'!$C$4:$C$1003-$C325)&lt;0.005)*(ABS('Bank Import'!$A$4:$A$1003-$B325)&lt;=$J$1),0)*ROW('Bank Import'!$A$4:$A$1003)))=0,"",SUMPRODUCT(MAX(IFERROR((ABS('Bank Import'!$C$4:$C$1003-$C325)&lt;0.005)*(ABS('Bank Import'!$A$4:$A$1003-$B325)&lt;=$J$1),0)*ROW('Bank Import'!$A$4:$A$1003)))))</f>
        <v/>
      </c>
      <c r="E325" s="7">
        <f>IF(OR($A325="",$D325=""),"",INDEX('Bank Import'!$A$4:$A$1003,$D325-3))</f>
        <v/>
      </c>
      <c r="F325" s="8">
        <f>IF(OR($A325="",$D325=""),"",INDEX('Bank Import'!$C$4:$C$1003,$D325-3))</f>
        <v/>
      </c>
      <c r="G325">
        <f>IF($A325="","",IF($D325="","UNMATCHED","Matched"))</f>
        <v/>
      </c>
    </row>
    <row r="326">
      <c r="A326">
        <f>IF(Payouts!A328="","",Payouts!A328)</f>
        <v/>
      </c>
      <c r="B326" s="7">
        <f>IF($A326="","",DATE(LEFT(Payouts!B328,4),MID(Payouts!B328,6,2),MID(Payouts!B328,9,2)))</f>
        <v/>
      </c>
      <c r="C326" s="8">
        <f>IF($A326="","",Payouts!C328)</f>
        <v/>
      </c>
      <c r="D326">
        <f>IF($A326="","",IF(SUMPRODUCT(MAX(IFERROR((ABS('Bank Import'!$C$4:$C$1003-$C326)&lt;0.005)*(ABS('Bank Import'!$A$4:$A$1003-$B326)&lt;=$J$1),0)*ROW('Bank Import'!$A$4:$A$1003)))=0,"",SUMPRODUCT(MAX(IFERROR((ABS('Bank Import'!$C$4:$C$1003-$C326)&lt;0.005)*(ABS('Bank Import'!$A$4:$A$1003-$B326)&lt;=$J$1),0)*ROW('Bank Import'!$A$4:$A$1003)))))</f>
        <v/>
      </c>
      <c r="E326" s="7">
        <f>IF(OR($A326="",$D326=""),"",INDEX('Bank Import'!$A$4:$A$1003,$D326-3))</f>
        <v/>
      </c>
      <c r="F326" s="8">
        <f>IF(OR($A326="",$D326=""),"",INDEX('Bank Import'!$C$4:$C$1003,$D326-3))</f>
        <v/>
      </c>
      <c r="G326">
        <f>IF($A326="","",IF($D326="","UNMATCHED","Matched"))</f>
        <v/>
      </c>
    </row>
    <row r="327">
      <c r="A327">
        <f>IF(Payouts!A329="","",Payouts!A329)</f>
        <v/>
      </c>
      <c r="B327" s="7">
        <f>IF($A327="","",DATE(LEFT(Payouts!B329,4),MID(Payouts!B329,6,2),MID(Payouts!B329,9,2)))</f>
        <v/>
      </c>
      <c r="C327" s="8">
        <f>IF($A327="","",Payouts!C329)</f>
        <v/>
      </c>
      <c r="D327">
        <f>IF($A327="","",IF(SUMPRODUCT(MAX(IFERROR((ABS('Bank Import'!$C$4:$C$1003-$C327)&lt;0.005)*(ABS('Bank Import'!$A$4:$A$1003-$B327)&lt;=$J$1),0)*ROW('Bank Import'!$A$4:$A$1003)))=0,"",SUMPRODUCT(MAX(IFERROR((ABS('Bank Import'!$C$4:$C$1003-$C327)&lt;0.005)*(ABS('Bank Import'!$A$4:$A$1003-$B327)&lt;=$J$1),0)*ROW('Bank Import'!$A$4:$A$1003)))))</f>
        <v/>
      </c>
      <c r="E327" s="7">
        <f>IF(OR($A327="",$D327=""),"",INDEX('Bank Import'!$A$4:$A$1003,$D327-3))</f>
        <v/>
      </c>
      <c r="F327" s="8">
        <f>IF(OR($A327="",$D327=""),"",INDEX('Bank Import'!$C$4:$C$1003,$D327-3))</f>
        <v/>
      </c>
      <c r="G327">
        <f>IF($A327="","",IF($D327="","UNMATCHED","Matched"))</f>
        <v/>
      </c>
    </row>
    <row r="328">
      <c r="A328">
        <f>IF(Payouts!A330="","",Payouts!A330)</f>
        <v/>
      </c>
      <c r="B328" s="7">
        <f>IF($A328="","",DATE(LEFT(Payouts!B330,4),MID(Payouts!B330,6,2),MID(Payouts!B330,9,2)))</f>
        <v/>
      </c>
      <c r="C328" s="8">
        <f>IF($A328="","",Payouts!C330)</f>
        <v/>
      </c>
      <c r="D328">
        <f>IF($A328="","",IF(SUMPRODUCT(MAX(IFERROR((ABS('Bank Import'!$C$4:$C$1003-$C328)&lt;0.005)*(ABS('Bank Import'!$A$4:$A$1003-$B328)&lt;=$J$1),0)*ROW('Bank Import'!$A$4:$A$1003)))=0,"",SUMPRODUCT(MAX(IFERROR((ABS('Bank Import'!$C$4:$C$1003-$C328)&lt;0.005)*(ABS('Bank Import'!$A$4:$A$1003-$B328)&lt;=$J$1),0)*ROW('Bank Import'!$A$4:$A$1003)))))</f>
        <v/>
      </c>
      <c r="E328" s="7">
        <f>IF(OR($A328="",$D328=""),"",INDEX('Bank Import'!$A$4:$A$1003,$D328-3))</f>
        <v/>
      </c>
      <c r="F328" s="8">
        <f>IF(OR($A328="",$D328=""),"",INDEX('Bank Import'!$C$4:$C$1003,$D328-3))</f>
        <v/>
      </c>
      <c r="G328">
        <f>IF($A328="","",IF($D328="","UNMATCHED","Matched"))</f>
        <v/>
      </c>
    </row>
    <row r="329">
      <c r="A329">
        <f>IF(Payouts!A331="","",Payouts!A331)</f>
        <v/>
      </c>
      <c r="B329" s="7">
        <f>IF($A329="","",DATE(LEFT(Payouts!B331,4),MID(Payouts!B331,6,2),MID(Payouts!B331,9,2)))</f>
        <v/>
      </c>
      <c r="C329" s="8">
        <f>IF($A329="","",Payouts!C331)</f>
        <v/>
      </c>
      <c r="D329">
        <f>IF($A329="","",IF(SUMPRODUCT(MAX(IFERROR((ABS('Bank Import'!$C$4:$C$1003-$C329)&lt;0.005)*(ABS('Bank Import'!$A$4:$A$1003-$B329)&lt;=$J$1),0)*ROW('Bank Import'!$A$4:$A$1003)))=0,"",SUMPRODUCT(MAX(IFERROR((ABS('Bank Import'!$C$4:$C$1003-$C329)&lt;0.005)*(ABS('Bank Import'!$A$4:$A$1003-$B329)&lt;=$J$1),0)*ROW('Bank Import'!$A$4:$A$1003)))))</f>
        <v/>
      </c>
      <c r="E329" s="7">
        <f>IF(OR($A329="",$D329=""),"",INDEX('Bank Import'!$A$4:$A$1003,$D329-3))</f>
        <v/>
      </c>
      <c r="F329" s="8">
        <f>IF(OR($A329="",$D329=""),"",INDEX('Bank Import'!$C$4:$C$1003,$D329-3))</f>
        <v/>
      </c>
      <c r="G329">
        <f>IF($A329="","",IF($D329="","UNMATCHED","Matched"))</f>
        <v/>
      </c>
    </row>
    <row r="330">
      <c r="A330">
        <f>IF(Payouts!A332="","",Payouts!A332)</f>
        <v/>
      </c>
      <c r="B330" s="7">
        <f>IF($A330="","",DATE(LEFT(Payouts!B332,4),MID(Payouts!B332,6,2),MID(Payouts!B332,9,2)))</f>
        <v/>
      </c>
      <c r="C330" s="8">
        <f>IF($A330="","",Payouts!C332)</f>
        <v/>
      </c>
      <c r="D330">
        <f>IF($A330="","",IF(SUMPRODUCT(MAX(IFERROR((ABS('Bank Import'!$C$4:$C$1003-$C330)&lt;0.005)*(ABS('Bank Import'!$A$4:$A$1003-$B330)&lt;=$J$1),0)*ROW('Bank Import'!$A$4:$A$1003)))=0,"",SUMPRODUCT(MAX(IFERROR((ABS('Bank Import'!$C$4:$C$1003-$C330)&lt;0.005)*(ABS('Bank Import'!$A$4:$A$1003-$B330)&lt;=$J$1),0)*ROW('Bank Import'!$A$4:$A$1003)))))</f>
        <v/>
      </c>
      <c r="E330" s="7">
        <f>IF(OR($A330="",$D330=""),"",INDEX('Bank Import'!$A$4:$A$1003,$D330-3))</f>
        <v/>
      </c>
      <c r="F330" s="8">
        <f>IF(OR($A330="",$D330=""),"",INDEX('Bank Import'!$C$4:$C$1003,$D330-3))</f>
        <v/>
      </c>
      <c r="G330">
        <f>IF($A330="","",IF($D330="","UNMATCHED","Matched"))</f>
        <v/>
      </c>
    </row>
    <row r="331">
      <c r="A331">
        <f>IF(Payouts!A333="","",Payouts!A333)</f>
        <v/>
      </c>
      <c r="B331" s="7">
        <f>IF($A331="","",DATE(LEFT(Payouts!B333,4),MID(Payouts!B333,6,2),MID(Payouts!B333,9,2)))</f>
        <v/>
      </c>
      <c r="C331" s="8">
        <f>IF($A331="","",Payouts!C333)</f>
        <v/>
      </c>
      <c r="D331">
        <f>IF($A331="","",IF(SUMPRODUCT(MAX(IFERROR((ABS('Bank Import'!$C$4:$C$1003-$C331)&lt;0.005)*(ABS('Bank Import'!$A$4:$A$1003-$B331)&lt;=$J$1),0)*ROW('Bank Import'!$A$4:$A$1003)))=0,"",SUMPRODUCT(MAX(IFERROR((ABS('Bank Import'!$C$4:$C$1003-$C331)&lt;0.005)*(ABS('Bank Import'!$A$4:$A$1003-$B331)&lt;=$J$1),0)*ROW('Bank Import'!$A$4:$A$1003)))))</f>
        <v/>
      </c>
      <c r="E331" s="7">
        <f>IF(OR($A331="",$D331=""),"",INDEX('Bank Import'!$A$4:$A$1003,$D331-3))</f>
        <v/>
      </c>
      <c r="F331" s="8">
        <f>IF(OR($A331="",$D331=""),"",INDEX('Bank Import'!$C$4:$C$1003,$D331-3))</f>
        <v/>
      </c>
      <c r="G331">
        <f>IF($A331="","",IF($D331="","UNMATCHED","Matched"))</f>
        <v/>
      </c>
    </row>
    <row r="332">
      <c r="A332">
        <f>IF(Payouts!A334="","",Payouts!A334)</f>
        <v/>
      </c>
      <c r="B332" s="7">
        <f>IF($A332="","",DATE(LEFT(Payouts!B334,4),MID(Payouts!B334,6,2),MID(Payouts!B334,9,2)))</f>
        <v/>
      </c>
      <c r="C332" s="8">
        <f>IF($A332="","",Payouts!C334)</f>
        <v/>
      </c>
      <c r="D332">
        <f>IF($A332="","",IF(SUMPRODUCT(MAX(IFERROR((ABS('Bank Import'!$C$4:$C$1003-$C332)&lt;0.005)*(ABS('Bank Import'!$A$4:$A$1003-$B332)&lt;=$J$1),0)*ROW('Bank Import'!$A$4:$A$1003)))=0,"",SUMPRODUCT(MAX(IFERROR((ABS('Bank Import'!$C$4:$C$1003-$C332)&lt;0.005)*(ABS('Bank Import'!$A$4:$A$1003-$B332)&lt;=$J$1),0)*ROW('Bank Import'!$A$4:$A$1003)))))</f>
        <v/>
      </c>
      <c r="E332" s="7">
        <f>IF(OR($A332="",$D332=""),"",INDEX('Bank Import'!$A$4:$A$1003,$D332-3))</f>
        <v/>
      </c>
      <c r="F332" s="8">
        <f>IF(OR($A332="",$D332=""),"",INDEX('Bank Import'!$C$4:$C$1003,$D332-3))</f>
        <v/>
      </c>
      <c r="G332">
        <f>IF($A332="","",IF($D332="","UNMATCHED","Matched"))</f>
        <v/>
      </c>
    </row>
    <row r="333">
      <c r="A333">
        <f>IF(Payouts!A335="","",Payouts!A335)</f>
        <v/>
      </c>
      <c r="B333" s="7">
        <f>IF($A333="","",DATE(LEFT(Payouts!B335,4),MID(Payouts!B335,6,2),MID(Payouts!B335,9,2)))</f>
        <v/>
      </c>
      <c r="C333" s="8">
        <f>IF($A333="","",Payouts!C335)</f>
        <v/>
      </c>
      <c r="D333">
        <f>IF($A333="","",IF(SUMPRODUCT(MAX(IFERROR((ABS('Bank Import'!$C$4:$C$1003-$C333)&lt;0.005)*(ABS('Bank Import'!$A$4:$A$1003-$B333)&lt;=$J$1),0)*ROW('Bank Import'!$A$4:$A$1003)))=0,"",SUMPRODUCT(MAX(IFERROR((ABS('Bank Import'!$C$4:$C$1003-$C333)&lt;0.005)*(ABS('Bank Import'!$A$4:$A$1003-$B333)&lt;=$J$1),0)*ROW('Bank Import'!$A$4:$A$1003)))))</f>
        <v/>
      </c>
      <c r="E333" s="7">
        <f>IF(OR($A333="",$D333=""),"",INDEX('Bank Import'!$A$4:$A$1003,$D333-3))</f>
        <v/>
      </c>
      <c r="F333" s="8">
        <f>IF(OR($A333="",$D333=""),"",INDEX('Bank Import'!$C$4:$C$1003,$D333-3))</f>
        <v/>
      </c>
      <c r="G333">
        <f>IF($A333="","",IF($D333="","UNMATCHED","Matched"))</f>
        <v/>
      </c>
    </row>
    <row r="334">
      <c r="A334">
        <f>IF(Payouts!A336="","",Payouts!A336)</f>
        <v/>
      </c>
      <c r="B334" s="7">
        <f>IF($A334="","",DATE(LEFT(Payouts!B336,4),MID(Payouts!B336,6,2),MID(Payouts!B336,9,2)))</f>
        <v/>
      </c>
      <c r="C334" s="8">
        <f>IF($A334="","",Payouts!C336)</f>
        <v/>
      </c>
      <c r="D334">
        <f>IF($A334="","",IF(SUMPRODUCT(MAX(IFERROR((ABS('Bank Import'!$C$4:$C$1003-$C334)&lt;0.005)*(ABS('Bank Import'!$A$4:$A$1003-$B334)&lt;=$J$1),0)*ROW('Bank Import'!$A$4:$A$1003)))=0,"",SUMPRODUCT(MAX(IFERROR((ABS('Bank Import'!$C$4:$C$1003-$C334)&lt;0.005)*(ABS('Bank Import'!$A$4:$A$1003-$B334)&lt;=$J$1),0)*ROW('Bank Import'!$A$4:$A$1003)))))</f>
        <v/>
      </c>
      <c r="E334" s="7">
        <f>IF(OR($A334="",$D334=""),"",INDEX('Bank Import'!$A$4:$A$1003,$D334-3))</f>
        <v/>
      </c>
      <c r="F334" s="8">
        <f>IF(OR($A334="",$D334=""),"",INDEX('Bank Import'!$C$4:$C$1003,$D334-3))</f>
        <v/>
      </c>
      <c r="G334">
        <f>IF($A334="","",IF($D334="","UNMATCHED","Matched"))</f>
        <v/>
      </c>
    </row>
    <row r="335">
      <c r="A335">
        <f>IF(Payouts!A337="","",Payouts!A337)</f>
        <v/>
      </c>
      <c r="B335" s="7">
        <f>IF($A335="","",DATE(LEFT(Payouts!B337,4),MID(Payouts!B337,6,2),MID(Payouts!B337,9,2)))</f>
        <v/>
      </c>
      <c r="C335" s="8">
        <f>IF($A335="","",Payouts!C337)</f>
        <v/>
      </c>
      <c r="D335">
        <f>IF($A335="","",IF(SUMPRODUCT(MAX(IFERROR((ABS('Bank Import'!$C$4:$C$1003-$C335)&lt;0.005)*(ABS('Bank Import'!$A$4:$A$1003-$B335)&lt;=$J$1),0)*ROW('Bank Import'!$A$4:$A$1003)))=0,"",SUMPRODUCT(MAX(IFERROR((ABS('Bank Import'!$C$4:$C$1003-$C335)&lt;0.005)*(ABS('Bank Import'!$A$4:$A$1003-$B335)&lt;=$J$1),0)*ROW('Bank Import'!$A$4:$A$1003)))))</f>
        <v/>
      </c>
      <c r="E335" s="7">
        <f>IF(OR($A335="",$D335=""),"",INDEX('Bank Import'!$A$4:$A$1003,$D335-3))</f>
        <v/>
      </c>
      <c r="F335" s="8">
        <f>IF(OR($A335="",$D335=""),"",INDEX('Bank Import'!$C$4:$C$1003,$D335-3))</f>
        <v/>
      </c>
      <c r="G335">
        <f>IF($A335="","",IF($D335="","UNMATCHED","Matched"))</f>
        <v/>
      </c>
    </row>
    <row r="336">
      <c r="A336">
        <f>IF(Payouts!A338="","",Payouts!A338)</f>
        <v/>
      </c>
      <c r="B336" s="7">
        <f>IF($A336="","",DATE(LEFT(Payouts!B338,4),MID(Payouts!B338,6,2),MID(Payouts!B338,9,2)))</f>
        <v/>
      </c>
      <c r="C336" s="8">
        <f>IF($A336="","",Payouts!C338)</f>
        <v/>
      </c>
      <c r="D336">
        <f>IF($A336="","",IF(SUMPRODUCT(MAX(IFERROR((ABS('Bank Import'!$C$4:$C$1003-$C336)&lt;0.005)*(ABS('Bank Import'!$A$4:$A$1003-$B336)&lt;=$J$1),0)*ROW('Bank Import'!$A$4:$A$1003)))=0,"",SUMPRODUCT(MAX(IFERROR((ABS('Bank Import'!$C$4:$C$1003-$C336)&lt;0.005)*(ABS('Bank Import'!$A$4:$A$1003-$B336)&lt;=$J$1),0)*ROW('Bank Import'!$A$4:$A$1003)))))</f>
        <v/>
      </c>
      <c r="E336" s="7">
        <f>IF(OR($A336="",$D336=""),"",INDEX('Bank Import'!$A$4:$A$1003,$D336-3))</f>
        <v/>
      </c>
      <c r="F336" s="8">
        <f>IF(OR($A336="",$D336=""),"",INDEX('Bank Import'!$C$4:$C$1003,$D336-3))</f>
        <v/>
      </c>
      <c r="G336">
        <f>IF($A336="","",IF($D336="","UNMATCHED","Matched"))</f>
        <v/>
      </c>
    </row>
    <row r="337">
      <c r="A337">
        <f>IF(Payouts!A339="","",Payouts!A339)</f>
        <v/>
      </c>
      <c r="B337" s="7">
        <f>IF($A337="","",DATE(LEFT(Payouts!B339,4),MID(Payouts!B339,6,2),MID(Payouts!B339,9,2)))</f>
        <v/>
      </c>
      <c r="C337" s="8">
        <f>IF($A337="","",Payouts!C339)</f>
        <v/>
      </c>
      <c r="D337">
        <f>IF($A337="","",IF(SUMPRODUCT(MAX(IFERROR((ABS('Bank Import'!$C$4:$C$1003-$C337)&lt;0.005)*(ABS('Bank Import'!$A$4:$A$1003-$B337)&lt;=$J$1),0)*ROW('Bank Import'!$A$4:$A$1003)))=0,"",SUMPRODUCT(MAX(IFERROR((ABS('Bank Import'!$C$4:$C$1003-$C337)&lt;0.005)*(ABS('Bank Import'!$A$4:$A$1003-$B337)&lt;=$J$1),0)*ROW('Bank Import'!$A$4:$A$1003)))))</f>
        <v/>
      </c>
      <c r="E337" s="7">
        <f>IF(OR($A337="",$D337=""),"",INDEX('Bank Import'!$A$4:$A$1003,$D337-3))</f>
        <v/>
      </c>
      <c r="F337" s="8">
        <f>IF(OR($A337="",$D337=""),"",INDEX('Bank Import'!$C$4:$C$1003,$D337-3))</f>
        <v/>
      </c>
      <c r="G337">
        <f>IF($A337="","",IF($D337="","UNMATCHED","Matched"))</f>
        <v/>
      </c>
    </row>
    <row r="338">
      <c r="A338">
        <f>IF(Payouts!A340="","",Payouts!A340)</f>
        <v/>
      </c>
      <c r="B338" s="7">
        <f>IF($A338="","",DATE(LEFT(Payouts!B340,4),MID(Payouts!B340,6,2),MID(Payouts!B340,9,2)))</f>
        <v/>
      </c>
      <c r="C338" s="8">
        <f>IF($A338="","",Payouts!C340)</f>
        <v/>
      </c>
      <c r="D338">
        <f>IF($A338="","",IF(SUMPRODUCT(MAX(IFERROR((ABS('Bank Import'!$C$4:$C$1003-$C338)&lt;0.005)*(ABS('Bank Import'!$A$4:$A$1003-$B338)&lt;=$J$1),0)*ROW('Bank Import'!$A$4:$A$1003)))=0,"",SUMPRODUCT(MAX(IFERROR((ABS('Bank Import'!$C$4:$C$1003-$C338)&lt;0.005)*(ABS('Bank Import'!$A$4:$A$1003-$B338)&lt;=$J$1),0)*ROW('Bank Import'!$A$4:$A$1003)))))</f>
        <v/>
      </c>
      <c r="E338" s="7">
        <f>IF(OR($A338="",$D338=""),"",INDEX('Bank Import'!$A$4:$A$1003,$D338-3))</f>
        <v/>
      </c>
      <c r="F338" s="8">
        <f>IF(OR($A338="",$D338=""),"",INDEX('Bank Import'!$C$4:$C$1003,$D338-3))</f>
        <v/>
      </c>
      <c r="G338">
        <f>IF($A338="","",IF($D338="","UNMATCHED","Matched"))</f>
        <v/>
      </c>
    </row>
    <row r="339">
      <c r="A339">
        <f>IF(Payouts!A341="","",Payouts!A341)</f>
        <v/>
      </c>
      <c r="B339" s="7">
        <f>IF($A339="","",DATE(LEFT(Payouts!B341,4),MID(Payouts!B341,6,2),MID(Payouts!B341,9,2)))</f>
        <v/>
      </c>
      <c r="C339" s="8">
        <f>IF($A339="","",Payouts!C341)</f>
        <v/>
      </c>
      <c r="D339">
        <f>IF($A339="","",IF(SUMPRODUCT(MAX(IFERROR((ABS('Bank Import'!$C$4:$C$1003-$C339)&lt;0.005)*(ABS('Bank Import'!$A$4:$A$1003-$B339)&lt;=$J$1),0)*ROW('Bank Import'!$A$4:$A$1003)))=0,"",SUMPRODUCT(MAX(IFERROR((ABS('Bank Import'!$C$4:$C$1003-$C339)&lt;0.005)*(ABS('Bank Import'!$A$4:$A$1003-$B339)&lt;=$J$1),0)*ROW('Bank Import'!$A$4:$A$1003)))))</f>
        <v/>
      </c>
      <c r="E339" s="7">
        <f>IF(OR($A339="",$D339=""),"",INDEX('Bank Import'!$A$4:$A$1003,$D339-3))</f>
        <v/>
      </c>
      <c r="F339" s="8">
        <f>IF(OR($A339="",$D339=""),"",INDEX('Bank Import'!$C$4:$C$1003,$D339-3))</f>
        <v/>
      </c>
      <c r="G339">
        <f>IF($A339="","",IF($D339="","UNMATCHED","Matched"))</f>
        <v/>
      </c>
    </row>
    <row r="340">
      <c r="A340">
        <f>IF(Payouts!A342="","",Payouts!A342)</f>
        <v/>
      </c>
      <c r="B340" s="7">
        <f>IF($A340="","",DATE(LEFT(Payouts!B342,4),MID(Payouts!B342,6,2),MID(Payouts!B342,9,2)))</f>
        <v/>
      </c>
      <c r="C340" s="8">
        <f>IF($A340="","",Payouts!C342)</f>
        <v/>
      </c>
      <c r="D340">
        <f>IF($A340="","",IF(SUMPRODUCT(MAX(IFERROR((ABS('Bank Import'!$C$4:$C$1003-$C340)&lt;0.005)*(ABS('Bank Import'!$A$4:$A$1003-$B340)&lt;=$J$1),0)*ROW('Bank Import'!$A$4:$A$1003)))=0,"",SUMPRODUCT(MAX(IFERROR((ABS('Bank Import'!$C$4:$C$1003-$C340)&lt;0.005)*(ABS('Bank Import'!$A$4:$A$1003-$B340)&lt;=$J$1),0)*ROW('Bank Import'!$A$4:$A$1003)))))</f>
        <v/>
      </c>
      <c r="E340" s="7">
        <f>IF(OR($A340="",$D340=""),"",INDEX('Bank Import'!$A$4:$A$1003,$D340-3))</f>
        <v/>
      </c>
      <c r="F340" s="8">
        <f>IF(OR($A340="",$D340=""),"",INDEX('Bank Import'!$C$4:$C$1003,$D340-3))</f>
        <v/>
      </c>
      <c r="G340">
        <f>IF($A340="","",IF($D340="","UNMATCHED","Matched"))</f>
        <v/>
      </c>
    </row>
    <row r="341">
      <c r="A341">
        <f>IF(Payouts!A343="","",Payouts!A343)</f>
        <v/>
      </c>
      <c r="B341" s="7">
        <f>IF($A341="","",DATE(LEFT(Payouts!B343,4),MID(Payouts!B343,6,2),MID(Payouts!B343,9,2)))</f>
        <v/>
      </c>
      <c r="C341" s="8">
        <f>IF($A341="","",Payouts!C343)</f>
        <v/>
      </c>
      <c r="D341">
        <f>IF($A341="","",IF(SUMPRODUCT(MAX(IFERROR((ABS('Bank Import'!$C$4:$C$1003-$C341)&lt;0.005)*(ABS('Bank Import'!$A$4:$A$1003-$B341)&lt;=$J$1),0)*ROW('Bank Import'!$A$4:$A$1003)))=0,"",SUMPRODUCT(MAX(IFERROR((ABS('Bank Import'!$C$4:$C$1003-$C341)&lt;0.005)*(ABS('Bank Import'!$A$4:$A$1003-$B341)&lt;=$J$1),0)*ROW('Bank Import'!$A$4:$A$1003)))))</f>
        <v/>
      </c>
      <c r="E341" s="7">
        <f>IF(OR($A341="",$D341=""),"",INDEX('Bank Import'!$A$4:$A$1003,$D341-3))</f>
        <v/>
      </c>
      <c r="F341" s="8">
        <f>IF(OR($A341="",$D341=""),"",INDEX('Bank Import'!$C$4:$C$1003,$D341-3))</f>
        <v/>
      </c>
      <c r="G341">
        <f>IF($A341="","",IF($D341="","UNMATCHED","Matched"))</f>
        <v/>
      </c>
    </row>
    <row r="342">
      <c r="A342">
        <f>IF(Payouts!A344="","",Payouts!A344)</f>
        <v/>
      </c>
      <c r="B342" s="7">
        <f>IF($A342="","",DATE(LEFT(Payouts!B344,4),MID(Payouts!B344,6,2),MID(Payouts!B344,9,2)))</f>
        <v/>
      </c>
      <c r="C342" s="8">
        <f>IF($A342="","",Payouts!C344)</f>
        <v/>
      </c>
      <c r="D342">
        <f>IF($A342="","",IF(SUMPRODUCT(MAX(IFERROR((ABS('Bank Import'!$C$4:$C$1003-$C342)&lt;0.005)*(ABS('Bank Import'!$A$4:$A$1003-$B342)&lt;=$J$1),0)*ROW('Bank Import'!$A$4:$A$1003)))=0,"",SUMPRODUCT(MAX(IFERROR((ABS('Bank Import'!$C$4:$C$1003-$C342)&lt;0.005)*(ABS('Bank Import'!$A$4:$A$1003-$B342)&lt;=$J$1),0)*ROW('Bank Import'!$A$4:$A$1003)))))</f>
        <v/>
      </c>
      <c r="E342" s="7">
        <f>IF(OR($A342="",$D342=""),"",INDEX('Bank Import'!$A$4:$A$1003,$D342-3))</f>
        <v/>
      </c>
      <c r="F342" s="8">
        <f>IF(OR($A342="",$D342=""),"",INDEX('Bank Import'!$C$4:$C$1003,$D342-3))</f>
        <v/>
      </c>
      <c r="G342">
        <f>IF($A342="","",IF($D342="","UNMATCHED","Matched"))</f>
        <v/>
      </c>
    </row>
    <row r="343">
      <c r="A343">
        <f>IF(Payouts!A345="","",Payouts!A345)</f>
        <v/>
      </c>
      <c r="B343" s="7">
        <f>IF($A343="","",DATE(LEFT(Payouts!B345,4),MID(Payouts!B345,6,2),MID(Payouts!B345,9,2)))</f>
        <v/>
      </c>
      <c r="C343" s="8">
        <f>IF($A343="","",Payouts!C345)</f>
        <v/>
      </c>
      <c r="D343">
        <f>IF($A343="","",IF(SUMPRODUCT(MAX(IFERROR((ABS('Bank Import'!$C$4:$C$1003-$C343)&lt;0.005)*(ABS('Bank Import'!$A$4:$A$1003-$B343)&lt;=$J$1),0)*ROW('Bank Import'!$A$4:$A$1003)))=0,"",SUMPRODUCT(MAX(IFERROR((ABS('Bank Import'!$C$4:$C$1003-$C343)&lt;0.005)*(ABS('Bank Import'!$A$4:$A$1003-$B343)&lt;=$J$1),0)*ROW('Bank Import'!$A$4:$A$1003)))))</f>
        <v/>
      </c>
      <c r="E343" s="7">
        <f>IF(OR($A343="",$D343=""),"",INDEX('Bank Import'!$A$4:$A$1003,$D343-3))</f>
        <v/>
      </c>
      <c r="F343" s="8">
        <f>IF(OR($A343="",$D343=""),"",INDEX('Bank Import'!$C$4:$C$1003,$D343-3))</f>
        <v/>
      </c>
      <c r="G343">
        <f>IF($A343="","",IF($D343="","UNMATCHED","Matched"))</f>
        <v/>
      </c>
    </row>
    <row r="344">
      <c r="A344">
        <f>IF(Payouts!A346="","",Payouts!A346)</f>
        <v/>
      </c>
      <c r="B344" s="7">
        <f>IF($A344="","",DATE(LEFT(Payouts!B346,4),MID(Payouts!B346,6,2),MID(Payouts!B346,9,2)))</f>
        <v/>
      </c>
      <c r="C344" s="8">
        <f>IF($A344="","",Payouts!C346)</f>
        <v/>
      </c>
      <c r="D344">
        <f>IF($A344="","",IF(SUMPRODUCT(MAX(IFERROR((ABS('Bank Import'!$C$4:$C$1003-$C344)&lt;0.005)*(ABS('Bank Import'!$A$4:$A$1003-$B344)&lt;=$J$1),0)*ROW('Bank Import'!$A$4:$A$1003)))=0,"",SUMPRODUCT(MAX(IFERROR((ABS('Bank Import'!$C$4:$C$1003-$C344)&lt;0.005)*(ABS('Bank Import'!$A$4:$A$1003-$B344)&lt;=$J$1),0)*ROW('Bank Import'!$A$4:$A$1003)))))</f>
        <v/>
      </c>
      <c r="E344" s="7">
        <f>IF(OR($A344="",$D344=""),"",INDEX('Bank Import'!$A$4:$A$1003,$D344-3))</f>
        <v/>
      </c>
      <c r="F344" s="8">
        <f>IF(OR($A344="",$D344=""),"",INDEX('Bank Import'!$C$4:$C$1003,$D344-3))</f>
        <v/>
      </c>
      <c r="G344">
        <f>IF($A344="","",IF($D344="","UNMATCHED","Matched"))</f>
        <v/>
      </c>
    </row>
    <row r="345">
      <c r="A345">
        <f>IF(Payouts!A347="","",Payouts!A347)</f>
        <v/>
      </c>
      <c r="B345" s="7">
        <f>IF($A345="","",DATE(LEFT(Payouts!B347,4),MID(Payouts!B347,6,2),MID(Payouts!B347,9,2)))</f>
        <v/>
      </c>
      <c r="C345" s="8">
        <f>IF($A345="","",Payouts!C347)</f>
        <v/>
      </c>
      <c r="D345">
        <f>IF($A345="","",IF(SUMPRODUCT(MAX(IFERROR((ABS('Bank Import'!$C$4:$C$1003-$C345)&lt;0.005)*(ABS('Bank Import'!$A$4:$A$1003-$B345)&lt;=$J$1),0)*ROW('Bank Import'!$A$4:$A$1003)))=0,"",SUMPRODUCT(MAX(IFERROR((ABS('Bank Import'!$C$4:$C$1003-$C345)&lt;0.005)*(ABS('Bank Import'!$A$4:$A$1003-$B345)&lt;=$J$1),0)*ROW('Bank Import'!$A$4:$A$1003)))))</f>
        <v/>
      </c>
      <c r="E345" s="7">
        <f>IF(OR($A345="",$D345=""),"",INDEX('Bank Import'!$A$4:$A$1003,$D345-3))</f>
        <v/>
      </c>
      <c r="F345" s="8">
        <f>IF(OR($A345="",$D345=""),"",INDEX('Bank Import'!$C$4:$C$1003,$D345-3))</f>
        <v/>
      </c>
      <c r="G345">
        <f>IF($A345="","",IF($D345="","UNMATCHED","Matched"))</f>
        <v/>
      </c>
    </row>
    <row r="346">
      <c r="A346">
        <f>IF(Payouts!A348="","",Payouts!A348)</f>
        <v/>
      </c>
      <c r="B346" s="7">
        <f>IF($A346="","",DATE(LEFT(Payouts!B348,4),MID(Payouts!B348,6,2),MID(Payouts!B348,9,2)))</f>
        <v/>
      </c>
      <c r="C346" s="8">
        <f>IF($A346="","",Payouts!C348)</f>
        <v/>
      </c>
      <c r="D346">
        <f>IF($A346="","",IF(SUMPRODUCT(MAX(IFERROR((ABS('Bank Import'!$C$4:$C$1003-$C346)&lt;0.005)*(ABS('Bank Import'!$A$4:$A$1003-$B346)&lt;=$J$1),0)*ROW('Bank Import'!$A$4:$A$1003)))=0,"",SUMPRODUCT(MAX(IFERROR((ABS('Bank Import'!$C$4:$C$1003-$C346)&lt;0.005)*(ABS('Bank Import'!$A$4:$A$1003-$B346)&lt;=$J$1),0)*ROW('Bank Import'!$A$4:$A$1003)))))</f>
        <v/>
      </c>
      <c r="E346" s="7">
        <f>IF(OR($A346="",$D346=""),"",INDEX('Bank Import'!$A$4:$A$1003,$D346-3))</f>
        <v/>
      </c>
      <c r="F346" s="8">
        <f>IF(OR($A346="",$D346=""),"",INDEX('Bank Import'!$C$4:$C$1003,$D346-3))</f>
        <v/>
      </c>
      <c r="G346">
        <f>IF($A346="","",IF($D346="","UNMATCHED","Matched"))</f>
        <v/>
      </c>
    </row>
    <row r="347">
      <c r="A347">
        <f>IF(Payouts!A349="","",Payouts!A349)</f>
        <v/>
      </c>
      <c r="B347" s="7">
        <f>IF($A347="","",DATE(LEFT(Payouts!B349,4),MID(Payouts!B349,6,2),MID(Payouts!B349,9,2)))</f>
        <v/>
      </c>
      <c r="C347" s="8">
        <f>IF($A347="","",Payouts!C349)</f>
        <v/>
      </c>
      <c r="D347">
        <f>IF($A347="","",IF(SUMPRODUCT(MAX(IFERROR((ABS('Bank Import'!$C$4:$C$1003-$C347)&lt;0.005)*(ABS('Bank Import'!$A$4:$A$1003-$B347)&lt;=$J$1),0)*ROW('Bank Import'!$A$4:$A$1003)))=0,"",SUMPRODUCT(MAX(IFERROR((ABS('Bank Import'!$C$4:$C$1003-$C347)&lt;0.005)*(ABS('Bank Import'!$A$4:$A$1003-$B347)&lt;=$J$1),0)*ROW('Bank Import'!$A$4:$A$1003)))))</f>
        <v/>
      </c>
      <c r="E347" s="7">
        <f>IF(OR($A347="",$D347=""),"",INDEX('Bank Import'!$A$4:$A$1003,$D347-3))</f>
        <v/>
      </c>
      <c r="F347" s="8">
        <f>IF(OR($A347="",$D347=""),"",INDEX('Bank Import'!$C$4:$C$1003,$D347-3))</f>
        <v/>
      </c>
      <c r="G347">
        <f>IF($A347="","",IF($D347="","UNMATCHED","Matched"))</f>
        <v/>
      </c>
    </row>
    <row r="348">
      <c r="A348">
        <f>IF(Payouts!A350="","",Payouts!A350)</f>
        <v/>
      </c>
      <c r="B348" s="7">
        <f>IF($A348="","",DATE(LEFT(Payouts!B350,4),MID(Payouts!B350,6,2),MID(Payouts!B350,9,2)))</f>
        <v/>
      </c>
      <c r="C348" s="8">
        <f>IF($A348="","",Payouts!C350)</f>
        <v/>
      </c>
      <c r="D348">
        <f>IF($A348="","",IF(SUMPRODUCT(MAX(IFERROR((ABS('Bank Import'!$C$4:$C$1003-$C348)&lt;0.005)*(ABS('Bank Import'!$A$4:$A$1003-$B348)&lt;=$J$1),0)*ROW('Bank Import'!$A$4:$A$1003)))=0,"",SUMPRODUCT(MAX(IFERROR((ABS('Bank Import'!$C$4:$C$1003-$C348)&lt;0.005)*(ABS('Bank Import'!$A$4:$A$1003-$B348)&lt;=$J$1),0)*ROW('Bank Import'!$A$4:$A$1003)))))</f>
        <v/>
      </c>
      <c r="E348" s="7">
        <f>IF(OR($A348="",$D348=""),"",INDEX('Bank Import'!$A$4:$A$1003,$D348-3))</f>
        <v/>
      </c>
      <c r="F348" s="8">
        <f>IF(OR($A348="",$D348=""),"",INDEX('Bank Import'!$C$4:$C$1003,$D348-3))</f>
        <v/>
      </c>
      <c r="G348">
        <f>IF($A348="","",IF($D348="","UNMATCHED","Matched"))</f>
        <v/>
      </c>
    </row>
    <row r="349">
      <c r="A349">
        <f>IF(Payouts!A351="","",Payouts!A351)</f>
        <v/>
      </c>
      <c r="B349" s="7">
        <f>IF($A349="","",DATE(LEFT(Payouts!B351,4),MID(Payouts!B351,6,2),MID(Payouts!B351,9,2)))</f>
        <v/>
      </c>
      <c r="C349" s="8">
        <f>IF($A349="","",Payouts!C351)</f>
        <v/>
      </c>
      <c r="D349">
        <f>IF($A349="","",IF(SUMPRODUCT(MAX(IFERROR((ABS('Bank Import'!$C$4:$C$1003-$C349)&lt;0.005)*(ABS('Bank Import'!$A$4:$A$1003-$B349)&lt;=$J$1),0)*ROW('Bank Import'!$A$4:$A$1003)))=0,"",SUMPRODUCT(MAX(IFERROR((ABS('Bank Import'!$C$4:$C$1003-$C349)&lt;0.005)*(ABS('Bank Import'!$A$4:$A$1003-$B349)&lt;=$J$1),0)*ROW('Bank Import'!$A$4:$A$1003)))))</f>
        <v/>
      </c>
      <c r="E349" s="7">
        <f>IF(OR($A349="",$D349=""),"",INDEX('Bank Import'!$A$4:$A$1003,$D349-3))</f>
        <v/>
      </c>
      <c r="F349" s="8">
        <f>IF(OR($A349="",$D349=""),"",INDEX('Bank Import'!$C$4:$C$1003,$D349-3))</f>
        <v/>
      </c>
      <c r="G349">
        <f>IF($A349="","",IF($D349="","UNMATCHED","Matched"))</f>
        <v/>
      </c>
    </row>
    <row r="350">
      <c r="A350">
        <f>IF(Payouts!A352="","",Payouts!A352)</f>
        <v/>
      </c>
      <c r="B350" s="7">
        <f>IF($A350="","",DATE(LEFT(Payouts!B352,4),MID(Payouts!B352,6,2),MID(Payouts!B352,9,2)))</f>
        <v/>
      </c>
      <c r="C350" s="8">
        <f>IF($A350="","",Payouts!C352)</f>
        <v/>
      </c>
      <c r="D350">
        <f>IF($A350="","",IF(SUMPRODUCT(MAX(IFERROR((ABS('Bank Import'!$C$4:$C$1003-$C350)&lt;0.005)*(ABS('Bank Import'!$A$4:$A$1003-$B350)&lt;=$J$1),0)*ROW('Bank Import'!$A$4:$A$1003)))=0,"",SUMPRODUCT(MAX(IFERROR((ABS('Bank Import'!$C$4:$C$1003-$C350)&lt;0.005)*(ABS('Bank Import'!$A$4:$A$1003-$B350)&lt;=$J$1),0)*ROW('Bank Import'!$A$4:$A$1003)))))</f>
        <v/>
      </c>
      <c r="E350" s="7">
        <f>IF(OR($A350="",$D350=""),"",INDEX('Bank Import'!$A$4:$A$1003,$D350-3))</f>
        <v/>
      </c>
      <c r="F350" s="8">
        <f>IF(OR($A350="",$D350=""),"",INDEX('Bank Import'!$C$4:$C$1003,$D350-3))</f>
        <v/>
      </c>
      <c r="G350">
        <f>IF($A350="","",IF($D350="","UNMATCHED","Matched"))</f>
        <v/>
      </c>
    </row>
    <row r="351">
      <c r="A351">
        <f>IF(Payouts!A353="","",Payouts!A353)</f>
        <v/>
      </c>
      <c r="B351" s="7">
        <f>IF($A351="","",DATE(LEFT(Payouts!B353,4),MID(Payouts!B353,6,2),MID(Payouts!B353,9,2)))</f>
        <v/>
      </c>
      <c r="C351" s="8">
        <f>IF($A351="","",Payouts!C353)</f>
        <v/>
      </c>
      <c r="D351">
        <f>IF($A351="","",IF(SUMPRODUCT(MAX(IFERROR((ABS('Bank Import'!$C$4:$C$1003-$C351)&lt;0.005)*(ABS('Bank Import'!$A$4:$A$1003-$B351)&lt;=$J$1),0)*ROW('Bank Import'!$A$4:$A$1003)))=0,"",SUMPRODUCT(MAX(IFERROR((ABS('Bank Import'!$C$4:$C$1003-$C351)&lt;0.005)*(ABS('Bank Import'!$A$4:$A$1003-$B351)&lt;=$J$1),0)*ROW('Bank Import'!$A$4:$A$1003)))))</f>
        <v/>
      </c>
      <c r="E351" s="7">
        <f>IF(OR($A351="",$D351=""),"",INDEX('Bank Import'!$A$4:$A$1003,$D351-3))</f>
        <v/>
      </c>
      <c r="F351" s="8">
        <f>IF(OR($A351="",$D351=""),"",INDEX('Bank Import'!$C$4:$C$1003,$D351-3))</f>
        <v/>
      </c>
      <c r="G351">
        <f>IF($A351="","",IF($D351="","UNMATCHED","Matched"))</f>
        <v/>
      </c>
    </row>
    <row r="352">
      <c r="A352">
        <f>IF(Payouts!A354="","",Payouts!A354)</f>
        <v/>
      </c>
      <c r="B352" s="7">
        <f>IF($A352="","",DATE(LEFT(Payouts!B354,4),MID(Payouts!B354,6,2),MID(Payouts!B354,9,2)))</f>
        <v/>
      </c>
      <c r="C352" s="8">
        <f>IF($A352="","",Payouts!C354)</f>
        <v/>
      </c>
      <c r="D352">
        <f>IF($A352="","",IF(SUMPRODUCT(MAX(IFERROR((ABS('Bank Import'!$C$4:$C$1003-$C352)&lt;0.005)*(ABS('Bank Import'!$A$4:$A$1003-$B352)&lt;=$J$1),0)*ROW('Bank Import'!$A$4:$A$1003)))=0,"",SUMPRODUCT(MAX(IFERROR((ABS('Bank Import'!$C$4:$C$1003-$C352)&lt;0.005)*(ABS('Bank Import'!$A$4:$A$1003-$B352)&lt;=$J$1),0)*ROW('Bank Import'!$A$4:$A$1003)))))</f>
        <v/>
      </c>
      <c r="E352" s="7">
        <f>IF(OR($A352="",$D352=""),"",INDEX('Bank Import'!$A$4:$A$1003,$D352-3))</f>
        <v/>
      </c>
      <c r="F352" s="8">
        <f>IF(OR($A352="",$D352=""),"",INDEX('Bank Import'!$C$4:$C$1003,$D352-3))</f>
        <v/>
      </c>
      <c r="G352">
        <f>IF($A352="","",IF($D352="","UNMATCHED","Matched"))</f>
        <v/>
      </c>
    </row>
    <row r="353">
      <c r="A353">
        <f>IF(Payouts!A355="","",Payouts!A355)</f>
        <v/>
      </c>
      <c r="B353" s="7">
        <f>IF($A353="","",DATE(LEFT(Payouts!B355,4),MID(Payouts!B355,6,2),MID(Payouts!B355,9,2)))</f>
        <v/>
      </c>
      <c r="C353" s="8">
        <f>IF($A353="","",Payouts!C355)</f>
        <v/>
      </c>
      <c r="D353">
        <f>IF($A353="","",IF(SUMPRODUCT(MAX(IFERROR((ABS('Bank Import'!$C$4:$C$1003-$C353)&lt;0.005)*(ABS('Bank Import'!$A$4:$A$1003-$B353)&lt;=$J$1),0)*ROW('Bank Import'!$A$4:$A$1003)))=0,"",SUMPRODUCT(MAX(IFERROR((ABS('Bank Import'!$C$4:$C$1003-$C353)&lt;0.005)*(ABS('Bank Import'!$A$4:$A$1003-$B353)&lt;=$J$1),0)*ROW('Bank Import'!$A$4:$A$1003)))))</f>
        <v/>
      </c>
      <c r="E353" s="7">
        <f>IF(OR($A353="",$D353=""),"",INDEX('Bank Import'!$A$4:$A$1003,$D353-3))</f>
        <v/>
      </c>
      <c r="F353" s="8">
        <f>IF(OR($A353="",$D353=""),"",INDEX('Bank Import'!$C$4:$C$1003,$D353-3))</f>
        <v/>
      </c>
      <c r="G353">
        <f>IF($A353="","",IF($D353="","UNMATCHED","Matched"))</f>
        <v/>
      </c>
    </row>
    <row r="354">
      <c r="A354">
        <f>IF(Payouts!A356="","",Payouts!A356)</f>
        <v/>
      </c>
      <c r="B354" s="7">
        <f>IF($A354="","",DATE(LEFT(Payouts!B356,4),MID(Payouts!B356,6,2),MID(Payouts!B356,9,2)))</f>
        <v/>
      </c>
      <c r="C354" s="8">
        <f>IF($A354="","",Payouts!C356)</f>
        <v/>
      </c>
      <c r="D354">
        <f>IF($A354="","",IF(SUMPRODUCT(MAX(IFERROR((ABS('Bank Import'!$C$4:$C$1003-$C354)&lt;0.005)*(ABS('Bank Import'!$A$4:$A$1003-$B354)&lt;=$J$1),0)*ROW('Bank Import'!$A$4:$A$1003)))=0,"",SUMPRODUCT(MAX(IFERROR((ABS('Bank Import'!$C$4:$C$1003-$C354)&lt;0.005)*(ABS('Bank Import'!$A$4:$A$1003-$B354)&lt;=$J$1),0)*ROW('Bank Import'!$A$4:$A$1003)))))</f>
        <v/>
      </c>
      <c r="E354" s="7">
        <f>IF(OR($A354="",$D354=""),"",INDEX('Bank Import'!$A$4:$A$1003,$D354-3))</f>
        <v/>
      </c>
      <c r="F354" s="8">
        <f>IF(OR($A354="",$D354=""),"",INDEX('Bank Import'!$C$4:$C$1003,$D354-3))</f>
        <v/>
      </c>
      <c r="G354">
        <f>IF($A354="","",IF($D354="","UNMATCHED","Matched"))</f>
        <v/>
      </c>
    </row>
    <row r="355">
      <c r="A355">
        <f>IF(Payouts!A357="","",Payouts!A357)</f>
        <v/>
      </c>
      <c r="B355" s="7">
        <f>IF($A355="","",DATE(LEFT(Payouts!B357,4),MID(Payouts!B357,6,2),MID(Payouts!B357,9,2)))</f>
        <v/>
      </c>
      <c r="C355" s="8">
        <f>IF($A355="","",Payouts!C357)</f>
        <v/>
      </c>
      <c r="D355">
        <f>IF($A355="","",IF(SUMPRODUCT(MAX(IFERROR((ABS('Bank Import'!$C$4:$C$1003-$C355)&lt;0.005)*(ABS('Bank Import'!$A$4:$A$1003-$B355)&lt;=$J$1),0)*ROW('Bank Import'!$A$4:$A$1003)))=0,"",SUMPRODUCT(MAX(IFERROR((ABS('Bank Import'!$C$4:$C$1003-$C355)&lt;0.005)*(ABS('Bank Import'!$A$4:$A$1003-$B355)&lt;=$J$1),0)*ROW('Bank Import'!$A$4:$A$1003)))))</f>
        <v/>
      </c>
      <c r="E355" s="7">
        <f>IF(OR($A355="",$D355=""),"",INDEX('Bank Import'!$A$4:$A$1003,$D355-3))</f>
        <v/>
      </c>
      <c r="F355" s="8">
        <f>IF(OR($A355="",$D355=""),"",INDEX('Bank Import'!$C$4:$C$1003,$D355-3))</f>
        <v/>
      </c>
      <c r="G355">
        <f>IF($A355="","",IF($D355="","UNMATCHED","Matched"))</f>
        <v/>
      </c>
    </row>
    <row r="356">
      <c r="A356">
        <f>IF(Payouts!A358="","",Payouts!A358)</f>
        <v/>
      </c>
      <c r="B356" s="7">
        <f>IF($A356="","",DATE(LEFT(Payouts!B358,4),MID(Payouts!B358,6,2),MID(Payouts!B358,9,2)))</f>
        <v/>
      </c>
      <c r="C356" s="8">
        <f>IF($A356="","",Payouts!C358)</f>
        <v/>
      </c>
      <c r="D356">
        <f>IF($A356="","",IF(SUMPRODUCT(MAX(IFERROR((ABS('Bank Import'!$C$4:$C$1003-$C356)&lt;0.005)*(ABS('Bank Import'!$A$4:$A$1003-$B356)&lt;=$J$1),0)*ROW('Bank Import'!$A$4:$A$1003)))=0,"",SUMPRODUCT(MAX(IFERROR((ABS('Bank Import'!$C$4:$C$1003-$C356)&lt;0.005)*(ABS('Bank Import'!$A$4:$A$1003-$B356)&lt;=$J$1),0)*ROW('Bank Import'!$A$4:$A$1003)))))</f>
        <v/>
      </c>
      <c r="E356" s="7">
        <f>IF(OR($A356="",$D356=""),"",INDEX('Bank Import'!$A$4:$A$1003,$D356-3))</f>
        <v/>
      </c>
      <c r="F356" s="8">
        <f>IF(OR($A356="",$D356=""),"",INDEX('Bank Import'!$C$4:$C$1003,$D356-3))</f>
        <v/>
      </c>
      <c r="G356">
        <f>IF($A356="","",IF($D356="","UNMATCHED","Matched"))</f>
        <v/>
      </c>
    </row>
    <row r="357">
      <c r="A357">
        <f>IF(Payouts!A359="","",Payouts!A359)</f>
        <v/>
      </c>
      <c r="B357" s="7">
        <f>IF($A357="","",DATE(LEFT(Payouts!B359,4),MID(Payouts!B359,6,2),MID(Payouts!B359,9,2)))</f>
        <v/>
      </c>
      <c r="C357" s="8">
        <f>IF($A357="","",Payouts!C359)</f>
        <v/>
      </c>
      <c r="D357">
        <f>IF($A357="","",IF(SUMPRODUCT(MAX(IFERROR((ABS('Bank Import'!$C$4:$C$1003-$C357)&lt;0.005)*(ABS('Bank Import'!$A$4:$A$1003-$B357)&lt;=$J$1),0)*ROW('Bank Import'!$A$4:$A$1003)))=0,"",SUMPRODUCT(MAX(IFERROR((ABS('Bank Import'!$C$4:$C$1003-$C357)&lt;0.005)*(ABS('Bank Import'!$A$4:$A$1003-$B357)&lt;=$J$1),0)*ROW('Bank Import'!$A$4:$A$1003)))))</f>
        <v/>
      </c>
      <c r="E357" s="7">
        <f>IF(OR($A357="",$D357=""),"",INDEX('Bank Import'!$A$4:$A$1003,$D357-3))</f>
        <v/>
      </c>
      <c r="F357" s="8">
        <f>IF(OR($A357="",$D357=""),"",INDEX('Bank Import'!$C$4:$C$1003,$D357-3))</f>
        <v/>
      </c>
      <c r="G357">
        <f>IF($A357="","",IF($D357="","UNMATCHED","Matched"))</f>
        <v/>
      </c>
    </row>
    <row r="358">
      <c r="A358">
        <f>IF(Payouts!A360="","",Payouts!A360)</f>
        <v/>
      </c>
      <c r="B358" s="7">
        <f>IF($A358="","",DATE(LEFT(Payouts!B360,4),MID(Payouts!B360,6,2),MID(Payouts!B360,9,2)))</f>
        <v/>
      </c>
      <c r="C358" s="8">
        <f>IF($A358="","",Payouts!C360)</f>
        <v/>
      </c>
      <c r="D358">
        <f>IF($A358="","",IF(SUMPRODUCT(MAX(IFERROR((ABS('Bank Import'!$C$4:$C$1003-$C358)&lt;0.005)*(ABS('Bank Import'!$A$4:$A$1003-$B358)&lt;=$J$1),0)*ROW('Bank Import'!$A$4:$A$1003)))=0,"",SUMPRODUCT(MAX(IFERROR((ABS('Bank Import'!$C$4:$C$1003-$C358)&lt;0.005)*(ABS('Bank Import'!$A$4:$A$1003-$B358)&lt;=$J$1),0)*ROW('Bank Import'!$A$4:$A$1003)))))</f>
        <v/>
      </c>
      <c r="E358" s="7">
        <f>IF(OR($A358="",$D358=""),"",INDEX('Bank Import'!$A$4:$A$1003,$D358-3))</f>
        <v/>
      </c>
      <c r="F358" s="8">
        <f>IF(OR($A358="",$D358=""),"",INDEX('Bank Import'!$C$4:$C$1003,$D358-3))</f>
        <v/>
      </c>
      <c r="G358">
        <f>IF($A358="","",IF($D358="","UNMATCHED","Matched"))</f>
        <v/>
      </c>
    </row>
    <row r="359">
      <c r="A359">
        <f>IF(Payouts!A361="","",Payouts!A361)</f>
        <v/>
      </c>
      <c r="B359" s="7">
        <f>IF($A359="","",DATE(LEFT(Payouts!B361,4),MID(Payouts!B361,6,2),MID(Payouts!B361,9,2)))</f>
        <v/>
      </c>
      <c r="C359" s="8">
        <f>IF($A359="","",Payouts!C361)</f>
        <v/>
      </c>
      <c r="D359">
        <f>IF($A359="","",IF(SUMPRODUCT(MAX(IFERROR((ABS('Bank Import'!$C$4:$C$1003-$C359)&lt;0.005)*(ABS('Bank Import'!$A$4:$A$1003-$B359)&lt;=$J$1),0)*ROW('Bank Import'!$A$4:$A$1003)))=0,"",SUMPRODUCT(MAX(IFERROR((ABS('Bank Import'!$C$4:$C$1003-$C359)&lt;0.005)*(ABS('Bank Import'!$A$4:$A$1003-$B359)&lt;=$J$1),0)*ROW('Bank Import'!$A$4:$A$1003)))))</f>
        <v/>
      </c>
      <c r="E359" s="7">
        <f>IF(OR($A359="",$D359=""),"",INDEX('Bank Import'!$A$4:$A$1003,$D359-3))</f>
        <v/>
      </c>
      <c r="F359" s="8">
        <f>IF(OR($A359="",$D359=""),"",INDEX('Bank Import'!$C$4:$C$1003,$D359-3))</f>
        <v/>
      </c>
      <c r="G359">
        <f>IF($A359="","",IF($D359="","UNMATCHED","Matched"))</f>
        <v/>
      </c>
    </row>
    <row r="360">
      <c r="A360">
        <f>IF(Payouts!A362="","",Payouts!A362)</f>
        <v/>
      </c>
      <c r="B360" s="7">
        <f>IF($A360="","",DATE(LEFT(Payouts!B362,4),MID(Payouts!B362,6,2),MID(Payouts!B362,9,2)))</f>
        <v/>
      </c>
      <c r="C360" s="8">
        <f>IF($A360="","",Payouts!C362)</f>
        <v/>
      </c>
      <c r="D360">
        <f>IF($A360="","",IF(SUMPRODUCT(MAX(IFERROR((ABS('Bank Import'!$C$4:$C$1003-$C360)&lt;0.005)*(ABS('Bank Import'!$A$4:$A$1003-$B360)&lt;=$J$1),0)*ROW('Bank Import'!$A$4:$A$1003)))=0,"",SUMPRODUCT(MAX(IFERROR((ABS('Bank Import'!$C$4:$C$1003-$C360)&lt;0.005)*(ABS('Bank Import'!$A$4:$A$1003-$B360)&lt;=$J$1),0)*ROW('Bank Import'!$A$4:$A$1003)))))</f>
        <v/>
      </c>
      <c r="E360" s="7">
        <f>IF(OR($A360="",$D360=""),"",INDEX('Bank Import'!$A$4:$A$1003,$D360-3))</f>
        <v/>
      </c>
      <c r="F360" s="8">
        <f>IF(OR($A360="",$D360=""),"",INDEX('Bank Import'!$C$4:$C$1003,$D360-3))</f>
        <v/>
      </c>
      <c r="G360">
        <f>IF($A360="","",IF($D360="","UNMATCHED","Matched"))</f>
        <v/>
      </c>
    </row>
    <row r="361">
      <c r="A361">
        <f>IF(Payouts!A363="","",Payouts!A363)</f>
        <v/>
      </c>
      <c r="B361" s="7">
        <f>IF($A361="","",DATE(LEFT(Payouts!B363,4),MID(Payouts!B363,6,2),MID(Payouts!B363,9,2)))</f>
        <v/>
      </c>
      <c r="C361" s="8">
        <f>IF($A361="","",Payouts!C363)</f>
        <v/>
      </c>
      <c r="D361">
        <f>IF($A361="","",IF(SUMPRODUCT(MAX(IFERROR((ABS('Bank Import'!$C$4:$C$1003-$C361)&lt;0.005)*(ABS('Bank Import'!$A$4:$A$1003-$B361)&lt;=$J$1),0)*ROW('Bank Import'!$A$4:$A$1003)))=0,"",SUMPRODUCT(MAX(IFERROR((ABS('Bank Import'!$C$4:$C$1003-$C361)&lt;0.005)*(ABS('Bank Import'!$A$4:$A$1003-$B361)&lt;=$J$1),0)*ROW('Bank Import'!$A$4:$A$1003)))))</f>
        <v/>
      </c>
      <c r="E361" s="7">
        <f>IF(OR($A361="",$D361=""),"",INDEX('Bank Import'!$A$4:$A$1003,$D361-3))</f>
        <v/>
      </c>
      <c r="F361" s="8">
        <f>IF(OR($A361="",$D361=""),"",INDEX('Bank Import'!$C$4:$C$1003,$D361-3))</f>
        <v/>
      </c>
      <c r="G361">
        <f>IF($A361="","",IF($D361="","UNMATCHED","Matched"))</f>
        <v/>
      </c>
    </row>
    <row r="362">
      <c r="A362">
        <f>IF(Payouts!A364="","",Payouts!A364)</f>
        <v/>
      </c>
      <c r="B362" s="7">
        <f>IF($A362="","",DATE(LEFT(Payouts!B364,4),MID(Payouts!B364,6,2),MID(Payouts!B364,9,2)))</f>
        <v/>
      </c>
      <c r="C362" s="8">
        <f>IF($A362="","",Payouts!C364)</f>
        <v/>
      </c>
      <c r="D362">
        <f>IF($A362="","",IF(SUMPRODUCT(MAX(IFERROR((ABS('Bank Import'!$C$4:$C$1003-$C362)&lt;0.005)*(ABS('Bank Import'!$A$4:$A$1003-$B362)&lt;=$J$1),0)*ROW('Bank Import'!$A$4:$A$1003)))=0,"",SUMPRODUCT(MAX(IFERROR((ABS('Bank Import'!$C$4:$C$1003-$C362)&lt;0.005)*(ABS('Bank Import'!$A$4:$A$1003-$B362)&lt;=$J$1),0)*ROW('Bank Import'!$A$4:$A$1003)))))</f>
        <v/>
      </c>
      <c r="E362" s="7">
        <f>IF(OR($A362="",$D362=""),"",INDEX('Bank Import'!$A$4:$A$1003,$D362-3))</f>
        <v/>
      </c>
      <c r="F362" s="8">
        <f>IF(OR($A362="",$D362=""),"",INDEX('Bank Import'!$C$4:$C$1003,$D362-3))</f>
        <v/>
      </c>
      <c r="G362">
        <f>IF($A362="","",IF($D362="","UNMATCHED","Matched"))</f>
        <v/>
      </c>
    </row>
    <row r="363">
      <c r="A363">
        <f>IF(Payouts!A365="","",Payouts!A365)</f>
        <v/>
      </c>
      <c r="B363" s="7">
        <f>IF($A363="","",DATE(LEFT(Payouts!B365,4),MID(Payouts!B365,6,2),MID(Payouts!B365,9,2)))</f>
        <v/>
      </c>
      <c r="C363" s="8">
        <f>IF($A363="","",Payouts!C365)</f>
        <v/>
      </c>
      <c r="D363">
        <f>IF($A363="","",IF(SUMPRODUCT(MAX(IFERROR((ABS('Bank Import'!$C$4:$C$1003-$C363)&lt;0.005)*(ABS('Bank Import'!$A$4:$A$1003-$B363)&lt;=$J$1),0)*ROW('Bank Import'!$A$4:$A$1003)))=0,"",SUMPRODUCT(MAX(IFERROR((ABS('Bank Import'!$C$4:$C$1003-$C363)&lt;0.005)*(ABS('Bank Import'!$A$4:$A$1003-$B363)&lt;=$J$1),0)*ROW('Bank Import'!$A$4:$A$1003)))))</f>
        <v/>
      </c>
      <c r="E363" s="7">
        <f>IF(OR($A363="",$D363=""),"",INDEX('Bank Import'!$A$4:$A$1003,$D363-3))</f>
        <v/>
      </c>
      <c r="F363" s="8">
        <f>IF(OR($A363="",$D363=""),"",INDEX('Bank Import'!$C$4:$C$1003,$D363-3))</f>
        <v/>
      </c>
      <c r="G363">
        <f>IF($A363="","",IF($D363="","UNMATCHED","Matched"))</f>
        <v/>
      </c>
    </row>
    <row r="364">
      <c r="A364">
        <f>IF(Payouts!A366="","",Payouts!A366)</f>
        <v/>
      </c>
      <c r="B364" s="7">
        <f>IF($A364="","",DATE(LEFT(Payouts!B366,4),MID(Payouts!B366,6,2),MID(Payouts!B366,9,2)))</f>
        <v/>
      </c>
      <c r="C364" s="8">
        <f>IF($A364="","",Payouts!C366)</f>
        <v/>
      </c>
      <c r="D364">
        <f>IF($A364="","",IF(SUMPRODUCT(MAX(IFERROR((ABS('Bank Import'!$C$4:$C$1003-$C364)&lt;0.005)*(ABS('Bank Import'!$A$4:$A$1003-$B364)&lt;=$J$1),0)*ROW('Bank Import'!$A$4:$A$1003)))=0,"",SUMPRODUCT(MAX(IFERROR((ABS('Bank Import'!$C$4:$C$1003-$C364)&lt;0.005)*(ABS('Bank Import'!$A$4:$A$1003-$B364)&lt;=$J$1),0)*ROW('Bank Import'!$A$4:$A$1003)))))</f>
        <v/>
      </c>
      <c r="E364" s="7">
        <f>IF(OR($A364="",$D364=""),"",INDEX('Bank Import'!$A$4:$A$1003,$D364-3))</f>
        <v/>
      </c>
      <c r="F364" s="8">
        <f>IF(OR($A364="",$D364=""),"",INDEX('Bank Import'!$C$4:$C$1003,$D364-3))</f>
        <v/>
      </c>
      <c r="G364">
        <f>IF($A364="","",IF($D364="","UNMATCHED","Matched"))</f>
        <v/>
      </c>
    </row>
    <row r="365">
      <c r="A365">
        <f>IF(Payouts!A367="","",Payouts!A367)</f>
        <v/>
      </c>
      <c r="B365" s="7">
        <f>IF($A365="","",DATE(LEFT(Payouts!B367,4),MID(Payouts!B367,6,2),MID(Payouts!B367,9,2)))</f>
        <v/>
      </c>
      <c r="C365" s="8">
        <f>IF($A365="","",Payouts!C367)</f>
        <v/>
      </c>
      <c r="D365">
        <f>IF($A365="","",IF(SUMPRODUCT(MAX(IFERROR((ABS('Bank Import'!$C$4:$C$1003-$C365)&lt;0.005)*(ABS('Bank Import'!$A$4:$A$1003-$B365)&lt;=$J$1),0)*ROW('Bank Import'!$A$4:$A$1003)))=0,"",SUMPRODUCT(MAX(IFERROR((ABS('Bank Import'!$C$4:$C$1003-$C365)&lt;0.005)*(ABS('Bank Import'!$A$4:$A$1003-$B365)&lt;=$J$1),0)*ROW('Bank Import'!$A$4:$A$1003)))))</f>
        <v/>
      </c>
      <c r="E365" s="7">
        <f>IF(OR($A365="",$D365=""),"",INDEX('Bank Import'!$A$4:$A$1003,$D365-3))</f>
        <v/>
      </c>
      <c r="F365" s="8">
        <f>IF(OR($A365="",$D365=""),"",INDEX('Bank Import'!$C$4:$C$1003,$D365-3))</f>
        <v/>
      </c>
      <c r="G365">
        <f>IF($A365="","",IF($D365="","UNMATCHED","Matched"))</f>
        <v/>
      </c>
    </row>
    <row r="366">
      <c r="A366">
        <f>IF(Payouts!A368="","",Payouts!A368)</f>
        <v/>
      </c>
      <c r="B366" s="7">
        <f>IF($A366="","",DATE(LEFT(Payouts!B368,4),MID(Payouts!B368,6,2),MID(Payouts!B368,9,2)))</f>
        <v/>
      </c>
      <c r="C366" s="8">
        <f>IF($A366="","",Payouts!C368)</f>
        <v/>
      </c>
      <c r="D366">
        <f>IF($A366="","",IF(SUMPRODUCT(MAX(IFERROR((ABS('Bank Import'!$C$4:$C$1003-$C366)&lt;0.005)*(ABS('Bank Import'!$A$4:$A$1003-$B366)&lt;=$J$1),0)*ROW('Bank Import'!$A$4:$A$1003)))=0,"",SUMPRODUCT(MAX(IFERROR((ABS('Bank Import'!$C$4:$C$1003-$C366)&lt;0.005)*(ABS('Bank Import'!$A$4:$A$1003-$B366)&lt;=$J$1),0)*ROW('Bank Import'!$A$4:$A$1003)))))</f>
        <v/>
      </c>
      <c r="E366" s="7">
        <f>IF(OR($A366="",$D366=""),"",INDEX('Bank Import'!$A$4:$A$1003,$D366-3))</f>
        <v/>
      </c>
      <c r="F366" s="8">
        <f>IF(OR($A366="",$D366=""),"",INDEX('Bank Import'!$C$4:$C$1003,$D366-3))</f>
        <v/>
      </c>
      <c r="G366">
        <f>IF($A366="","",IF($D366="","UNMATCHED","Matched"))</f>
        <v/>
      </c>
    </row>
    <row r="367">
      <c r="A367">
        <f>IF(Payouts!A369="","",Payouts!A369)</f>
        <v/>
      </c>
      <c r="B367" s="7">
        <f>IF($A367="","",DATE(LEFT(Payouts!B369,4),MID(Payouts!B369,6,2),MID(Payouts!B369,9,2)))</f>
        <v/>
      </c>
      <c r="C367" s="8">
        <f>IF($A367="","",Payouts!C369)</f>
        <v/>
      </c>
      <c r="D367">
        <f>IF($A367="","",IF(SUMPRODUCT(MAX(IFERROR((ABS('Bank Import'!$C$4:$C$1003-$C367)&lt;0.005)*(ABS('Bank Import'!$A$4:$A$1003-$B367)&lt;=$J$1),0)*ROW('Bank Import'!$A$4:$A$1003)))=0,"",SUMPRODUCT(MAX(IFERROR((ABS('Bank Import'!$C$4:$C$1003-$C367)&lt;0.005)*(ABS('Bank Import'!$A$4:$A$1003-$B367)&lt;=$J$1),0)*ROW('Bank Import'!$A$4:$A$1003)))))</f>
        <v/>
      </c>
      <c r="E367" s="7">
        <f>IF(OR($A367="",$D367=""),"",INDEX('Bank Import'!$A$4:$A$1003,$D367-3))</f>
        <v/>
      </c>
      <c r="F367" s="8">
        <f>IF(OR($A367="",$D367=""),"",INDEX('Bank Import'!$C$4:$C$1003,$D367-3))</f>
        <v/>
      </c>
      <c r="G367">
        <f>IF($A367="","",IF($D367="","UNMATCHED","Matched"))</f>
        <v/>
      </c>
    </row>
    <row r="368">
      <c r="A368">
        <f>IF(Payouts!A370="","",Payouts!A370)</f>
        <v/>
      </c>
      <c r="B368" s="7">
        <f>IF($A368="","",DATE(LEFT(Payouts!B370,4),MID(Payouts!B370,6,2),MID(Payouts!B370,9,2)))</f>
        <v/>
      </c>
      <c r="C368" s="8">
        <f>IF($A368="","",Payouts!C370)</f>
        <v/>
      </c>
      <c r="D368">
        <f>IF($A368="","",IF(SUMPRODUCT(MAX(IFERROR((ABS('Bank Import'!$C$4:$C$1003-$C368)&lt;0.005)*(ABS('Bank Import'!$A$4:$A$1003-$B368)&lt;=$J$1),0)*ROW('Bank Import'!$A$4:$A$1003)))=0,"",SUMPRODUCT(MAX(IFERROR((ABS('Bank Import'!$C$4:$C$1003-$C368)&lt;0.005)*(ABS('Bank Import'!$A$4:$A$1003-$B368)&lt;=$J$1),0)*ROW('Bank Import'!$A$4:$A$1003)))))</f>
        <v/>
      </c>
      <c r="E368" s="7">
        <f>IF(OR($A368="",$D368=""),"",INDEX('Bank Import'!$A$4:$A$1003,$D368-3))</f>
        <v/>
      </c>
      <c r="F368" s="8">
        <f>IF(OR($A368="",$D368=""),"",INDEX('Bank Import'!$C$4:$C$1003,$D368-3))</f>
        <v/>
      </c>
      <c r="G368">
        <f>IF($A368="","",IF($D368="","UNMATCHED","Matched"))</f>
        <v/>
      </c>
    </row>
    <row r="369">
      <c r="A369">
        <f>IF(Payouts!A371="","",Payouts!A371)</f>
        <v/>
      </c>
      <c r="B369" s="7">
        <f>IF($A369="","",DATE(LEFT(Payouts!B371,4),MID(Payouts!B371,6,2),MID(Payouts!B371,9,2)))</f>
        <v/>
      </c>
      <c r="C369" s="8">
        <f>IF($A369="","",Payouts!C371)</f>
        <v/>
      </c>
      <c r="D369">
        <f>IF($A369="","",IF(SUMPRODUCT(MAX(IFERROR((ABS('Bank Import'!$C$4:$C$1003-$C369)&lt;0.005)*(ABS('Bank Import'!$A$4:$A$1003-$B369)&lt;=$J$1),0)*ROW('Bank Import'!$A$4:$A$1003)))=0,"",SUMPRODUCT(MAX(IFERROR((ABS('Bank Import'!$C$4:$C$1003-$C369)&lt;0.005)*(ABS('Bank Import'!$A$4:$A$1003-$B369)&lt;=$J$1),0)*ROW('Bank Import'!$A$4:$A$1003)))))</f>
        <v/>
      </c>
      <c r="E369" s="7">
        <f>IF(OR($A369="",$D369=""),"",INDEX('Bank Import'!$A$4:$A$1003,$D369-3))</f>
        <v/>
      </c>
      <c r="F369" s="8">
        <f>IF(OR($A369="",$D369=""),"",INDEX('Bank Import'!$C$4:$C$1003,$D369-3))</f>
        <v/>
      </c>
      <c r="G369">
        <f>IF($A369="","",IF($D369="","UNMATCHED","Matched"))</f>
        <v/>
      </c>
    </row>
    <row r="370">
      <c r="A370">
        <f>IF(Payouts!A372="","",Payouts!A372)</f>
        <v/>
      </c>
      <c r="B370" s="7">
        <f>IF($A370="","",DATE(LEFT(Payouts!B372,4),MID(Payouts!B372,6,2),MID(Payouts!B372,9,2)))</f>
        <v/>
      </c>
      <c r="C370" s="8">
        <f>IF($A370="","",Payouts!C372)</f>
        <v/>
      </c>
      <c r="D370">
        <f>IF($A370="","",IF(SUMPRODUCT(MAX(IFERROR((ABS('Bank Import'!$C$4:$C$1003-$C370)&lt;0.005)*(ABS('Bank Import'!$A$4:$A$1003-$B370)&lt;=$J$1),0)*ROW('Bank Import'!$A$4:$A$1003)))=0,"",SUMPRODUCT(MAX(IFERROR((ABS('Bank Import'!$C$4:$C$1003-$C370)&lt;0.005)*(ABS('Bank Import'!$A$4:$A$1003-$B370)&lt;=$J$1),0)*ROW('Bank Import'!$A$4:$A$1003)))))</f>
        <v/>
      </c>
      <c r="E370" s="7">
        <f>IF(OR($A370="",$D370=""),"",INDEX('Bank Import'!$A$4:$A$1003,$D370-3))</f>
        <v/>
      </c>
      <c r="F370" s="8">
        <f>IF(OR($A370="",$D370=""),"",INDEX('Bank Import'!$C$4:$C$1003,$D370-3))</f>
        <v/>
      </c>
      <c r="G370">
        <f>IF($A370="","",IF($D370="","UNMATCHED","Matched"))</f>
        <v/>
      </c>
    </row>
    <row r="371">
      <c r="A371">
        <f>IF(Payouts!A373="","",Payouts!A373)</f>
        <v/>
      </c>
      <c r="B371" s="7">
        <f>IF($A371="","",DATE(LEFT(Payouts!B373,4),MID(Payouts!B373,6,2),MID(Payouts!B373,9,2)))</f>
        <v/>
      </c>
      <c r="C371" s="8">
        <f>IF($A371="","",Payouts!C373)</f>
        <v/>
      </c>
      <c r="D371">
        <f>IF($A371="","",IF(SUMPRODUCT(MAX(IFERROR((ABS('Bank Import'!$C$4:$C$1003-$C371)&lt;0.005)*(ABS('Bank Import'!$A$4:$A$1003-$B371)&lt;=$J$1),0)*ROW('Bank Import'!$A$4:$A$1003)))=0,"",SUMPRODUCT(MAX(IFERROR((ABS('Bank Import'!$C$4:$C$1003-$C371)&lt;0.005)*(ABS('Bank Import'!$A$4:$A$1003-$B371)&lt;=$J$1),0)*ROW('Bank Import'!$A$4:$A$1003)))))</f>
        <v/>
      </c>
      <c r="E371" s="7">
        <f>IF(OR($A371="",$D371=""),"",INDEX('Bank Import'!$A$4:$A$1003,$D371-3))</f>
        <v/>
      </c>
      <c r="F371" s="8">
        <f>IF(OR($A371="",$D371=""),"",INDEX('Bank Import'!$C$4:$C$1003,$D371-3))</f>
        <v/>
      </c>
      <c r="G371">
        <f>IF($A371="","",IF($D371="","UNMATCHED","Matched"))</f>
        <v/>
      </c>
    </row>
    <row r="372">
      <c r="A372">
        <f>IF(Payouts!A374="","",Payouts!A374)</f>
        <v/>
      </c>
      <c r="B372" s="7">
        <f>IF($A372="","",DATE(LEFT(Payouts!B374,4),MID(Payouts!B374,6,2),MID(Payouts!B374,9,2)))</f>
        <v/>
      </c>
      <c r="C372" s="8">
        <f>IF($A372="","",Payouts!C374)</f>
        <v/>
      </c>
      <c r="D372">
        <f>IF($A372="","",IF(SUMPRODUCT(MAX(IFERROR((ABS('Bank Import'!$C$4:$C$1003-$C372)&lt;0.005)*(ABS('Bank Import'!$A$4:$A$1003-$B372)&lt;=$J$1),0)*ROW('Bank Import'!$A$4:$A$1003)))=0,"",SUMPRODUCT(MAX(IFERROR((ABS('Bank Import'!$C$4:$C$1003-$C372)&lt;0.005)*(ABS('Bank Import'!$A$4:$A$1003-$B372)&lt;=$J$1),0)*ROW('Bank Import'!$A$4:$A$1003)))))</f>
        <v/>
      </c>
      <c r="E372" s="7">
        <f>IF(OR($A372="",$D372=""),"",INDEX('Bank Import'!$A$4:$A$1003,$D372-3))</f>
        <v/>
      </c>
      <c r="F372" s="8">
        <f>IF(OR($A372="",$D372=""),"",INDEX('Bank Import'!$C$4:$C$1003,$D372-3))</f>
        <v/>
      </c>
      <c r="G372">
        <f>IF($A372="","",IF($D372="","UNMATCHED","Matched"))</f>
        <v/>
      </c>
    </row>
    <row r="373">
      <c r="A373">
        <f>IF(Payouts!A375="","",Payouts!A375)</f>
        <v/>
      </c>
      <c r="B373" s="7">
        <f>IF($A373="","",DATE(LEFT(Payouts!B375,4),MID(Payouts!B375,6,2),MID(Payouts!B375,9,2)))</f>
        <v/>
      </c>
      <c r="C373" s="8">
        <f>IF($A373="","",Payouts!C375)</f>
        <v/>
      </c>
      <c r="D373">
        <f>IF($A373="","",IF(SUMPRODUCT(MAX(IFERROR((ABS('Bank Import'!$C$4:$C$1003-$C373)&lt;0.005)*(ABS('Bank Import'!$A$4:$A$1003-$B373)&lt;=$J$1),0)*ROW('Bank Import'!$A$4:$A$1003)))=0,"",SUMPRODUCT(MAX(IFERROR((ABS('Bank Import'!$C$4:$C$1003-$C373)&lt;0.005)*(ABS('Bank Import'!$A$4:$A$1003-$B373)&lt;=$J$1),0)*ROW('Bank Import'!$A$4:$A$1003)))))</f>
        <v/>
      </c>
      <c r="E373" s="7">
        <f>IF(OR($A373="",$D373=""),"",INDEX('Bank Import'!$A$4:$A$1003,$D373-3))</f>
        <v/>
      </c>
      <c r="F373" s="8">
        <f>IF(OR($A373="",$D373=""),"",INDEX('Bank Import'!$C$4:$C$1003,$D373-3))</f>
        <v/>
      </c>
      <c r="G373">
        <f>IF($A373="","",IF($D373="","UNMATCHED","Matched"))</f>
        <v/>
      </c>
    </row>
    <row r="374">
      <c r="A374">
        <f>IF(Payouts!A376="","",Payouts!A376)</f>
        <v/>
      </c>
      <c r="B374" s="7">
        <f>IF($A374="","",DATE(LEFT(Payouts!B376,4),MID(Payouts!B376,6,2),MID(Payouts!B376,9,2)))</f>
        <v/>
      </c>
      <c r="C374" s="8">
        <f>IF($A374="","",Payouts!C376)</f>
        <v/>
      </c>
      <c r="D374">
        <f>IF($A374="","",IF(SUMPRODUCT(MAX(IFERROR((ABS('Bank Import'!$C$4:$C$1003-$C374)&lt;0.005)*(ABS('Bank Import'!$A$4:$A$1003-$B374)&lt;=$J$1),0)*ROW('Bank Import'!$A$4:$A$1003)))=0,"",SUMPRODUCT(MAX(IFERROR((ABS('Bank Import'!$C$4:$C$1003-$C374)&lt;0.005)*(ABS('Bank Import'!$A$4:$A$1003-$B374)&lt;=$J$1),0)*ROW('Bank Import'!$A$4:$A$1003)))))</f>
        <v/>
      </c>
      <c r="E374" s="7">
        <f>IF(OR($A374="",$D374=""),"",INDEX('Bank Import'!$A$4:$A$1003,$D374-3))</f>
        <v/>
      </c>
      <c r="F374" s="8">
        <f>IF(OR($A374="",$D374=""),"",INDEX('Bank Import'!$C$4:$C$1003,$D374-3))</f>
        <v/>
      </c>
      <c r="G374">
        <f>IF($A374="","",IF($D374="","UNMATCHED","Matched"))</f>
        <v/>
      </c>
    </row>
    <row r="375">
      <c r="A375">
        <f>IF(Payouts!A377="","",Payouts!A377)</f>
        <v/>
      </c>
      <c r="B375" s="7">
        <f>IF($A375="","",DATE(LEFT(Payouts!B377,4),MID(Payouts!B377,6,2),MID(Payouts!B377,9,2)))</f>
        <v/>
      </c>
      <c r="C375" s="8">
        <f>IF($A375="","",Payouts!C377)</f>
        <v/>
      </c>
      <c r="D375">
        <f>IF($A375="","",IF(SUMPRODUCT(MAX(IFERROR((ABS('Bank Import'!$C$4:$C$1003-$C375)&lt;0.005)*(ABS('Bank Import'!$A$4:$A$1003-$B375)&lt;=$J$1),0)*ROW('Bank Import'!$A$4:$A$1003)))=0,"",SUMPRODUCT(MAX(IFERROR((ABS('Bank Import'!$C$4:$C$1003-$C375)&lt;0.005)*(ABS('Bank Import'!$A$4:$A$1003-$B375)&lt;=$J$1),0)*ROW('Bank Import'!$A$4:$A$1003)))))</f>
        <v/>
      </c>
      <c r="E375" s="7">
        <f>IF(OR($A375="",$D375=""),"",INDEX('Bank Import'!$A$4:$A$1003,$D375-3))</f>
        <v/>
      </c>
      <c r="F375" s="8">
        <f>IF(OR($A375="",$D375=""),"",INDEX('Bank Import'!$C$4:$C$1003,$D375-3))</f>
        <v/>
      </c>
      <c r="G375">
        <f>IF($A375="","",IF($D375="","UNMATCHED","Matched"))</f>
        <v/>
      </c>
    </row>
    <row r="376">
      <c r="A376">
        <f>IF(Payouts!A378="","",Payouts!A378)</f>
        <v/>
      </c>
      <c r="B376" s="7">
        <f>IF($A376="","",DATE(LEFT(Payouts!B378,4),MID(Payouts!B378,6,2),MID(Payouts!B378,9,2)))</f>
        <v/>
      </c>
      <c r="C376" s="8">
        <f>IF($A376="","",Payouts!C378)</f>
        <v/>
      </c>
      <c r="D376">
        <f>IF($A376="","",IF(SUMPRODUCT(MAX(IFERROR((ABS('Bank Import'!$C$4:$C$1003-$C376)&lt;0.005)*(ABS('Bank Import'!$A$4:$A$1003-$B376)&lt;=$J$1),0)*ROW('Bank Import'!$A$4:$A$1003)))=0,"",SUMPRODUCT(MAX(IFERROR((ABS('Bank Import'!$C$4:$C$1003-$C376)&lt;0.005)*(ABS('Bank Import'!$A$4:$A$1003-$B376)&lt;=$J$1),0)*ROW('Bank Import'!$A$4:$A$1003)))))</f>
        <v/>
      </c>
      <c r="E376" s="7">
        <f>IF(OR($A376="",$D376=""),"",INDEX('Bank Import'!$A$4:$A$1003,$D376-3))</f>
        <v/>
      </c>
      <c r="F376" s="8">
        <f>IF(OR($A376="",$D376=""),"",INDEX('Bank Import'!$C$4:$C$1003,$D376-3))</f>
        <v/>
      </c>
      <c r="G376">
        <f>IF($A376="","",IF($D376="","UNMATCHED","Matched"))</f>
        <v/>
      </c>
    </row>
    <row r="377">
      <c r="A377">
        <f>IF(Payouts!A379="","",Payouts!A379)</f>
        <v/>
      </c>
      <c r="B377" s="7">
        <f>IF($A377="","",DATE(LEFT(Payouts!B379,4),MID(Payouts!B379,6,2),MID(Payouts!B379,9,2)))</f>
        <v/>
      </c>
      <c r="C377" s="8">
        <f>IF($A377="","",Payouts!C379)</f>
        <v/>
      </c>
      <c r="D377">
        <f>IF($A377="","",IF(SUMPRODUCT(MAX(IFERROR((ABS('Bank Import'!$C$4:$C$1003-$C377)&lt;0.005)*(ABS('Bank Import'!$A$4:$A$1003-$B377)&lt;=$J$1),0)*ROW('Bank Import'!$A$4:$A$1003)))=0,"",SUMPRODUCT(MAX(IFERROR((ABS('Bank Import'!$C$4:$C$1003-$C377)&lt;0.005)*(ABS('Bank Import'!$A$4:$A$1003-$B377)&lt;=$J$1),0)*ROW('Bank Import'!$A$4:$A$1003)))))</f>
        <v/>
      </c>
      <c r="E377" s="7">
        <f>IF(OR($A377="",$D377=""),"",INDEX('Bank Import'!$A$4:$A$1003,$D377-3))</f>
        <v/>
      </c>
      <c r="F377" s="8">
        <f>IF(OR($A377="",$D377=""),"",INDEX('Bank Import'!$C$4:$C$1003,$D377-3))</f>
        <v/>
      </c>
      <c r="G377">
        <f>IF($A377="","",IF($D377="","UNMATCHED","Matched"))</f>
        <v/>
      </c>
    </row>
    <row r="378">
      <c r="A378">
        <f>IF(Payouts!A380="","",Payouts!A380)</f>
        <v/>
      </c>
      <c r="B378" s="7">
        <f>IF($A378="","",DATE(LEFT(Payouts!B380,4),MID(Payouts!B380,6,2),MID(Payouts!B380,9,2)))</f>
        <v/>
      </c>
      <c r="C378" s="8">
        <f>IF($A378="","",Payouts!C380)</f>
        <v/>
      </c>
      <c r="D378">
        <f>IF($A378="","",IF(SUMPRODUCT(MAX(IFERROR((ABS('Bank Import'!$C$4:$C$1003-$C378)&lt;0.005)*(ABS('Bank Import'!$A$4:$A$1003-$B378)&lt;=$J$1),0)*ROW('Bank Import'!$A$4:$A$1003)))=0,"",SUMPRODUCT(MAX(IFERROR((ABS('Bank Import'!$C$4:$C$1003-$C378)&lt;0.005)*(ABS('Bank Import'!$A$4:$A$1003-$B378)&lt;=$J$1),0)*ROW('Bank Import'!$A$4:$A$1003)))))</f>
        <v/>
      </c>
      <c r="E378" s="7">
        <f>IF(OR($A378="",$D378=""),"",INDEX('Bank Import'!$A$4:$A$1003,$D378-3))</f>
        <v/>
      </c>
      <c r="F378" s="8">
        <f>IF(OR($A378="",$D378=""),"",INDEX('Bank Import'!$C$4:$C$1003,$D378-3))</f>
        <v/>
      </c>
      <c r="G378">
        <f>IF($A378="","",IF($D378="","UNMATCHED","Matched"))</f>
        <v/>
      </c>
    </row>
    <row r="379">
      <c r="A379">
        <f>IF(Payouts!A381="","",Payouts!A381)</f>
        <v/>
      </c>
      <c r="B379" s="7">
        <f>IF($A379="","",DATE(LEFT(Payouts!B381,4),MID(Payouts!B381,6,2),MID(Payouts!B381,9,2)))</f>
        <v/>
      </c>
      <c r="C379" s="8">
        <f>IF($A379="","",Payouts!C381)</f>
        <v/>
      </c>
      <c r="D379">
        <f>IF($A379="","",IF(SUMPRODUCT(MAX(IFERROR((ABS('Bank Import'!$C$4:$C$1003-$C379)&lt;0.005)*(ABS('Bank Import'!$A$4:$A$1003-$B379)&lt;=$J$1),0)*ROW('Bank Import'!$A$4:$A$1003)))=0,"",SUMPRODUCT(MAX(IFERROR((ABS('Bank Import'!$C$4:$C$1003-$C379)&lt;0.005)*(ABS('Bank Import'!$A$4:$A$1003-$B379)&lt;=$J$1),0)*ROW('Bank Import'!$A$4:$A$1003)))))</f>
        <v/>
      </c>
      <c r="E379" s="7">
        <f>IF(OR($A379="",$D379=""),"",INDEX('Bank Import'!$A$4:$A$1003,$D379-3))</f>
        <v/>
      </c>
      <c r="F379" s="8">
        <f>IF(OR($A379="",$D379=""),"",INDEX('Bank Import'!$C$4:$C$1003,$D379-3))</f>
        <v/>
      </c>
      <c r="G379">
        <f>IF($A379="","",IF($D379="","UNMATCHED","Matched"))</f>
        <v/>
      </c>
    </row>
    <row r="380">
      <c r="A380">
        <f>IF(Payouts!A382="","",Payouts!A382)</f>
        <v/>
      </c>
      <c r="B380" s="7">
        <f>IF($A380="","",DATE(LEFT(Payouts!B382,4),MID(Payouts!B382,6,2),MID(Payouts!B382,9,2)))</f>
        <v/>
      </c>
      <c r="C380" s="8">
        <f>IF($A380="","",Payouts!C382)</f>
        <v/>
      </c>
      <c r="D380">
        <f>IF($A380="","",IF(SUMPRODUCT(MAX(IFERROR((ABS('Bank Import'!$C$4:$C$1003-$C380)&lt;0.005)*(ABS('Bank Import'!$A$4:$A$1003-$B380)&lt;=$J$1),0)*ROW('Bank Import'!$A$4:$A$1003)))=0,"",SUMPRODUCT(MAX(IFERROR((ABS('Bank Import'!$C$4:$C$1003-$C380)&lt;0.005)*(ABS('Bank Import'!$A$4:$A$1003-$B380)&lt;=$J$1),0)*ROW('Bank Import'!$A$4:$A$1003)))))</f>
        <v/>
      </c>
      <c r="E380" s="7">
        <f>IF(OR($A380="",$D380=""),"",INDEX('Bank Import'!$A$4:$A$1003,$D380-3))</f>
        <v/>
      </c>
      <c r="F380" s="8">
        <f>IF(OR($A380="",$D380=""),"",INDEX('Bank Import'!$C$4:$C$1003,$D380-3))</f>
        <v/>
      </c>
      <c r="G380">
        <f>IF($A380="","",IF($D380="","UNMATCHED","Matched"))</f>
        <v/>
      </c>
    </row>
    <row r="381">
      <c r="A381">
        <f>IF(Payouts!A383="","",Payouts!A383)</f>
        <v/>
      </c>
      <c r="B381" s="7">
        <f>IF($A381="","",DATE(LEFT(Payouts!B383,4),MID(Payouts!B383,6,2),MID(Payouts!B383,9,2)))</f>
        <v/>
      </c>
      <c r="C381" s="8">
        <f>IF($A381="","",Payouts!C383)</f>
        <v/>
      </c>
      <c r="D381">
        <f>IF($A381="","",IF(SUMPRODUCT(MAX(IFERROR((ABS('Bank Import'!$C$4:$C$1003-$C381)&lt;0.005)*(ABS('Bank Import'!$A$4:$A$1003-$B381)&lt;=$J$1),0)*ROW('Bank Import'!$A$4:$A$1003)))=0,"",SUMPRODUCT(MAX(IFERROR((ABS('Bank Import'!$C$4:$C$1003-$C381)&lt;0.005)*(ABS('Bank Import'!$A$4:$A$1003-$B381)&lt;=$J$1),0)*ROW('Bank Import'!$A$4:$A$1003)))))</f>
        <v/>
      </c>
      <c r="E381" s="7">
        <f>IF(OR($A381="",$D381=""),"",INDEX('Bank Import'!$A$4:$A$1003,$D381-3))</f>
        <v/>
      </c>
      <c r="F381" s="8">
        <f>IF(OR($A381="",$D381=""),"",INDEX('Bank Import'!$C$4:$C$1003,$D381-3))</f>
        <v/>
      </c>
      <c r="G381">
        <f>IF($A381="","",IF($D381="","UNMATCHED","Matched"))</f>
        <v/>
      </c>
    </row>
    <row r="382">
      <c r="A382">
        <f>IF(Payouts!A384="","",Payouts!A384)</f>
        <v/>
      </c>
      <c r="B382" s="7">
        <f>IF($A382="","",DATE(LEFT(Payouts!B384,4),MID(Payouts!B384,6,2),MID(Payouts!B384,9,2)))</f>
        <v/>
      </c>
      <c r="C382" s="8">
        <f>IF($A382="","",Payouts!C384)</f>
        <v/>
      </c>
      <c r="D382">
        <f>IF($A382="","",IF(SUMPRODUCT(MAX(IFERROR((ABS('Bank Import'!$C$4:$C$1003-$C382)&lt;0.005)*(ABS('Bank Import'!$A$4:$A$1003-$B382)&lt;=$J$1),0)*ROW('Bank Import'!$A$4:$A$1003)))=0,"",SUMPRODUCT(MAX(IFERROR((ABS('Bank Import'!$C$4:$C$1003-$C382)&lt;0.005)*(ABS('Bank Import'!$A$4:$A$1003-$B382)&lt;=$J$1),0)*ROW('Bank Import'!$A$4:$A$1003)))))</f>
        <v/>
      </c>
      <c r="E382" s="7">
        <f>IF(OR($A382="",$D382=""),"",INDEX('Bank Import'!$A$4:$A$1003,$D382-3))</f>
        <v/>
      </c>
      <c r="F382" s="8">
        <f>IF(OR($A382="",$D382=""),"",INDEX('Bank Import'!$C$4:$C$1003,$D382-3))</f>
        <v/>
      </c>
      <c r="G382">
        <f>IF($A382="","",IF($D382="","UNMATCHED","Matched"))</f>
        <v/>
      </c>
    </row>
    <row r="383">
      <c r="A383">
        <f>IF(Payouts!A385="","",Payouts!A385)</f>
        <v/>
      </c>
      <c r="B383" s="7">
        <f>IF($A383="","",DATE(LEFT(Payouts!B385,4),MID(Payouts!B385,6,2),MID(Payouts!B385,9,2)))</f>
        <v/>
      </c>
      <c r="C383" s="8">
        <f>IF($A383="","",Payouts!C385)</f>
        <v/>
      </c>
      <c r="D383">
        <f>IF($A383="","",IF(SUMPRODUCT(MAX(IFERROR((ABS('Bank Import'!$C$4:$C$1003-$C383)&lt;0.005)*(ABS('Bank Import'!$A$4:$A$1003-$B383)&lt;=$J$1),0)*ROW('Bank Import'!$A$4:$A$1003)))=0,"",SUMPRODUCT(MAX(IFERROR((ABS('Bank Import'!$C$4:$C$1003-$C383)&lt;0.005)*(ABS('Bank Import'!$A$4:$A$1003-$B383)&lt;=$J$1),0)*ROW('Bank Import'!$A$4:$A$1003)))))</f>
        <v/>
      </c>
      <c r="E383" s="7">
        <f>IF(OR($A383="",$D383=""),"",INDEX('Bank Import'!$A$4:$A$1003,$D383-3))</f>
        <v/>
      </c>
      <c r="F383" s="8">
        <f>IF(OR($A383="",$D383=""),"",INDEX('Bank Import'!$C$4:$C$1003,$D383-3))</f>
        <v/>
      </c>
      <c r="G383">
        <f>IF($A383="","",IF($D383="","UNMATCHED","Matched"))</f>
        <v/>
      </c>
    </row>
    <row r="384">
      <c r="A384">
        <f>IF(Payouts!A386="","",Payouts!A386)</f>
        <v/>
      </c>
      <c r="B384" s="7">
        <f>IF($A384="","",DATE(LEFT(Payouts!B386,4),MID(Payouts!B386,6,2),MID(Payouts!B386,9,2)))</f>
        <v/>
      </c>
      <c r="C384" s="8">
        <f>IF($A384="","",Payouts!C386)</f>
        <v/>
      </c>
      <c r="D384">
        <f>IF($A384="","",IF(SUMPRODUCT(MAX(IFERROR((ABS('Bank Import'!$C$4:$C$1003-$C384)&lt;0.005)*(ABS('Bank Import'!$A$4:$A$1003-$B384)&lt;=$J$1),0)*ROW('Bank Import'!$A$4:$A$1003)))=0,"",SUMPRODUCT(MAX(IFERROR((ABS('Bank Import'!$C$4:$C$1003-$C384)&lt;0.005)*(ABS('Bank Import'!$A$4:$A$1003-$B384)&lt;=$J$1),0)*ROW('Bank Import'!$A$4:$A$1003)))))</f>
        <v/>
      </c>
      <c r="E384" s="7">
        <f>IF(OR($A384="",$D384=""),"",INDEX('Bank Import'!$A$4:$A$1003,$D384-3))</f>
        <v/>
      </c>
      <c r="F384" s="8">
        <f>IF(OR($A384="",$D384=""),"",INDEX('Bank Import'!$C$4:$C$1003,$D384-3))</f>
        <v/>
      </c>
      <c r="G384">
        <f>IF($A384="","",IF($D384="","UNMATCHED","Matched"))</f>
        <v/>
      </c>
    </row>
    <row r="385">
      <c r="A385">
        <f>IF(Payouts!A387="","",Payouts!A387)</f>
        <v/>
      </c>
      <c r="B385" s="7">
        <f>IF($A385="","",DATE(LEFT(Payouts!B387,4),MID(Payouts!B387,6,2),MID(Payouts!B387,9,2)))</f>
        <v/>
      </c>
      <c r="C385" s="8">
        <f>IF($A385="","",Payouts!C387)</f>
        <v/>
      </c>
      <c r="D385">
        <f>IF($A385="","",IF(SUMPRODUCT(MAX(IFERROR((ABS('Bank Import'!$C$4:$C$1003-$C385)&lt;0.005)*(ABS('Bank Import'!$A$4:$A$1003-$B385)&lt;=$J$1),0)*ROW('Bank Import'!$A$4:$A$1003)))=0,"",SUMPRODUCT(MAX(IFERROR((ABS('Bank Import'!$C$4:$C$1003-$C385)&lt;0.005)*(ABS('Bank Import'!$A$4:$A$1003-$B385)&lt;=$J$1),0)*ROW('Bank Import'!$A$4:$A$1003)))))</f>
        <v/>
      </c>
      <c r="E385" s="7">
        <f>IF(OR($A385="",$D385=""),"",INDEX('Bank Import'!$A$4:$A$1003,$D385-3))</f>
        <v/>
      </c>
      <c r="F385" s="8">
        <f>IF(OR($A385="",$D385=""),"",INDEX('Bank Import'!$C$4:$C$1003,$D385-3))</f>
        <v/>
      </c>
      <c r="G385">
        <f>IF($A385="","",IF($D385="","UNMATCHED","Matched"))</f>
        <v/>
      </c>
    </row>
    <row r="386">
      <c r="A386">
        <f>IF(Payouts!A388="","",Payouts!A388)</f>
        <v/>
      </c>
      <c r="B386" s="7">
        <f>IF($A386="","",DATE(LEFT(Payouts!B388,4),MID(Payouts!B388,6,2),MID(Payouts!B388,9,2)))</f>
        <v/>
      </c>
      <c r="C386" s="8">
        <f>IF($A386="","",Payouts!C388)</f>
        <v/>
      </c>
      <c r="D386">
        <f>IF($A386="","",IF(SUMPRODUCT(MAX(IFERROR((ABS('Bank Import'!$C$4:$C$1003-$C386)&lt;0.005)*(ABS('Bank Import'!$A$4:$A$1003-$B386)&lt;=$J$1),0)*ROW('Bank Import'!$A$4:$A$1003)))=0,"",SUMPRODUCT(MAX(IFERROR((ABS('Bank Import'!$C$4:$C$1003-$C386)&lt;0.005)*(ABS('Bank Import'!$A$4:$A$1003-$B386)&lt;=$J$1),0)*ROW('Bank Import'!$A$4:$A$1003)))))</f>
        <v/>
      </c>
      <c r="E386" s="7">
        <f>IF(OR($A386="",$D386=""),"",INDEX('Bank Import'!$A$4:$A$1003,$D386-3))</f>
        <v/>
      </c>
      <c r="F386" s="8">
        <f>IF(OR($A386="",$D386=""),"",INDEX('Bank Import'!$C$4:$C$1003,$D386-3))</f>
        <v/>
      </c>
      <c r="G386">
        <f>IF($A386="","",IF($D386="","UNMATCHED","Matched"))</f>
        <v/>
      </c>
    </row>
    <row r="387">
      <c r="A387">
        <f>IF(Payouts!A389="","",Payouts!A389)</f>
        <v/>
      </c>
      <c r="B387" s="7">
        <f>IF($A387="","",DATE(LEFT(Payouts!B389,4),MID(Payouts!B389,6,2),MID(Payouts!B389,9,2)))</f>
        <v/>
      </c>
      <c r="C387" s="8">
        <f>IF($A387="","",Payouts!C389)</f>
        <v/>
      </c>
      <c r="D387">
        <f>IF($A387="","",IF(SUMPRODUCT(MAX(IFERROR((ABS('Bank Import'!$C$4:$C$1003-$C387)&lt;0.005)*(ABS('Bank Import'!$A$4:$A$1003-$B387)&lt;=$J$1),0)*ROW('Bank Import'!$A$4:$A$1003)))=0,"",SUMPRODUCT(MAX(IFERROR((ABS('Bank Import'!$C$4:$C$1003-$C387)&lt;0.005)*(ABS('Bank Import'!$A$4:$A$1003-$B387)&lt;=$J$1),0)*ROW('Bank Import'!$A$4:$A$1003)))))</f>
        <v/>
      </c>
      <c r="E387" s="7">
        <f>IF(OR($A387="",$D387=""),"",INDEX('Bank Import'!$A$4:$A$1003,$D387-3))</f>
        <v/>
      </c>
      <c r="F387" s="8">
        <f>IF(OR($A387="",$D387=""),"",INDEX('Bank Import'!$C$4:$C$1003,$D387-3))</f>
        <v/>
      </c>
      <c r="G387">
        <f>IF($A387="","",IF($D387="","UNMATCHED","Matched"))</f>
        <v/>
      </c>
    </row>
    <row r="388">
      <c r="A388">
        <f>IF(Payouts!A390="","",Payouts!A390)</f>
        <v/>
      </c>
      <c r="B388" s="7">
        <f>IF($A388="","",DATE(LEFT(Payouts!B390,4),MID(Payouts!B390,6,2),MID(Payouts!B390,9,2)))</f>
        <v/>
      </c>
      <c r="C388" s="8">
        <f>IF($A388="","",Payouts!C390)</f>
        <v/>
      </c>
      <c r="D388">
        <f>IF($A388="","",IF(SUMPRODUCT(MAX(IFERROR((ABS('Bank Import'!$C$4:$C$1003-$C388)&lt;0.005)*(ABS('Bank Import'!$A$4:$A$1003-$B388)&lt;=$J$1),0)*ROW('Bank Import'!$A$4:$A$1003)))=0,"",SUMPRODUCT(MAX(IFERROR((ABS('Bank Import'!$C$4:$C$1003-$C388)&lt;0.005)*(ABS('Bank Import'!$A$4:$A$1003-$B388)&lt;=$J$1),0)*ROW('Bank Import'!$A$4:$A$1003)))))</f>
        <v/>
      </c>
      <c r="E388" s="7">
        <f>IF(OR($A388="",$D388=""),"",INDEX('Bank Import'!$A$4:$A$1003,$D388-3))</f>
        <v/>
      </c>
      <c r="F388" s="8">
        <f>IF(OR($A388="",$D388=""),"",INDEX('Bank Import'!$C$4:$C$1003,$D388-3))</f>
        <v/>
      </c>
      <c r="G388">
        <f>IF($A388="","",IF($D388="","UNMATCHED","Matched"))</f>
        <v/>
      </c>
    </row>
    <row r="389">
      <c r="A389">
        <f>IF(Payouts!A391="","",Payouts!A391)</f>
        <v/>
      </c>
      <c r="B389" s="7">
        <f>IF($A389="","",DATE(LEFT(Payouts!B391,4),MID(Payouts!B391,6,2),MID(Payouts!B391,9,2)))</f>
        <v/>
      </c>
      <c r="C389" s="8">
        <f>IF($A389="","",Payouts!C391)</f>
        <v/>
      </c>
      <c r="D389">
        <f>IF($A389="","",IF(SUMPRODUCT(MAX(IFERROR((ABS('Bank Import'!$C$4:$C$1003-$C389)&lt;0.005)*(ABS('Bank Import'!$A$4:$A$1003-$B389)&lt;=$J$1),0)*ROW('Bank Import'!$A$4:$A$1003)))=0,"",SUMPRODUCT(MAX(IFERROR((ABS('Bank Import'!$C$4:$C$1003-$C389)&lt;0.005)*(ABS('Bank Import'!$A$4:$A$1003-$B389)&lt;=$J$1),0)*ROW('Bank Import'!$A$4:$A$1003)))))</f>
        <v/>
      </c>
      <c r="E389" s="7">
        <f>IF(OR($A389="",$D389=""),"",INDEX('Bank Import'!$A$4:$A$1003,$D389-3))</f>
        <v/>
      </c>
      <c r="F389" s="8">
        <f>IF(OR($A389="",$D389=""),"",INDEX('Bank Import'!$C$4:$C$1003,$D389-3))</f>
        <v/>
      </c>
      <c r="G389">
        <f>IF($A389="","",IF($D389="","UNMATCHED","Matched"))</f>
        <v/>
      </c>
    </row>
    <row r="390">
      <c r="A390">
        <f>IF(Payouts!A392="","",Payouts!A392)</f>
        <v/>
      </c>
      <c r="B390" s="7">
        <f>IF($A390="","",DATE(LEFT(Payouts!B392,4),MID(Payouts!B392,6,2),MID(Payouts!B392,9,2)))</f>
        <v/>
      </c>
      <c r="C390" s="8">
        <f>IF($A390="","",Payouts!C392)</f>
        <v/>
      </c>
      <c r="D390">
        <f>IF($A390="","",IF(SUMPRODUCT(MAX(IFERROR((ABS('Bank Import'!$C$4:$C$1003-$C390)&lt;0.005)*(ABS('Bank Import'!$A$4:$A$1003-$B390)&lt;=$J$1),0)*ROW('Bank Import'!$A$4:$A$1003)))=0,"",SUMPRODUCT(MAX(IFERROR((ABS('Bank Import'!$C$4:$C$1003-$C390)&lt;0.005)*(ABS('Bank Import'!$A$4:$A$1003-$B390)&lt;=$J$1),0)*ROW('Bank Import'!$A$4:$A$1003)))))</f>
        <v/>
      </c>
      <c r="E390" s="7">
        <f>IF(OR($A390="",$D390=""),"",INDEX('Bank Import'!$A$4:$A$1003,$D390-3))</f>
        <v/>
      </c>
      <c r="F390" s="8">
        <f>IF(OR($A390="",$D390=""),"",INDEX('Bank Import'!$C$4:$C$1003,$D390-3))</f>
        <v/>
      </c>
      <c r="G390">
        <f>IF($A390="","",IF($D390="","UNMATCHED","Matched"))</f>
        <v/>
      </c>
    </row>
    <row r="391">
      <c r="A391">
        <f>IF(Payouts!A393="","",Payouts!A393)</f>
        <v/>
      </c>
      <c r="B391" s="7">
        <f>IF($A391="","",DATE(LEFT(Payouts!B393,4),MID(Payouts!B393,6,2),MID(Payouts!B393,9,2)))</f>
        <v/>
      </c>
      <c r="C391" s="8">
        <f>IF($A391="","",Payouts!C393)</f>
        <v/>
      </c>
      <c r="D391">
        <f>IF($A391="","",IF(SUMPRODUCT(MAX(IFERROR((ABS('Bank Import'!$C$4:$C$1003-$C391)&lt;0.005)*(ABS('Bank Import'!$A$4:$A$1003-$B391)&lt;=$J$1),0)*ROW('Bank Import'!$A$4:$A$1003)))=0,"",SUMPRODUCT(MAX(IFERROR((ABS('Bank Import'!$C$4:$C$1003-$C391)&lt;0.005)*(ABS('Bank Import'!$A$4:$A$1003-$B391)&lt;=$J$1),0)*ROW('Bank Import'!$A$4:$A$1003)))))</f>
        <v/>
      </c>
      <c r="E391" s="7">
        <f>IF(OR($A391="",$D391=""),"",INDEX('Bank Import'!$A$4:$A$1003,$D391-3))</f>
        <v/>
      </c>
      <c r="F391" s="8">
        <f>IF(OR($A391="",$D391=""),"",INDEX('Bank Import'!$C$4:$C$1003,$D391-3))</f>
        <v/>
      </c>
      <c r="G391">
        <f>IF($A391="","",IF($D391="","UNMATCHED","Matched"))</f>
        <v/>
      </c>
    </row>
    <row r="392">
      <c r="A392">
        <f>IF(Payouts!A394="","",Payouts!A394)</f>
        <v/>
      </c>
      <c r="B392" s="7">
        <f>IF($A392="","",DATE(LEFT(Payouts!B394,4),MID(Payouts!B394,6,2),MID(Payouts!B394,9,2)))</f>
        <v/>
      </c>
      <c r="C392" s="8">
        <f>IF($A392="","",Payouts!C394)</f>
        <v/>
      </c>
      <c r="D392">
        <f>IF($A392="","",IF(SUMPRODUCT(MAX(IFERROR((ABS('Bank Import'!$C$4:$C$1003-$C392)&lt;0.005)*(ABS('Bank Import'!$A$4:$A$1003-$B392)&lt;=$J$1),0)*ROW('Bank Import'!$A$4:$A$1003)))=0,"",SUMPRODUCT(MAX(IFERROR((ABS('Bank Import'!$C$4:$C$1003-$C392)&lt;0.005)*(ABS('Bank Import'!$A$4:$A$1003-$B392)&lt;=$J$1),0)*ROW('Bank Import'!$A$4:$A$1003)))))</f>
        <v/>
      </c>
      <c r="E392" s="7">
        <f>IF(OR($A392="",$D392=""),"",INDEX('Bank Import'!$A$4:$A$1003,$D392-3))</f>
        <v/>
      </c>
      <c r="F392" s="8">
        <f>IF(OR($A392="",$D392=""),"",INDEX('Bank Import'!$C$4:$C$1003,$D392-3))</f>
        <v/>
      </c>
      <c r="G392">
        <f>IF($A392="","",IF($D392="","UNMATCHED","Matched"))</f>
        <v/>
      </c>
    </row>
    <row r="393">
      <c r="A393">
        <f>IF(Payouts!A395="","",Payouts!A395)</f>
        <v/>
      </c>
      <c r="B393" s="7">
        <f>IF($A393="","",DATE(LEFT(Payouts!B395,4),MID(Payouts!B395,6,2),MID(Payouts!B395,9,2)))</f>
        <v/>
      </c>
      <c r="C393" s="8">
        <f>IF($A393="","",Payouts!C395)</f>
        <v/>
      </c>
      <c r="D393">
        <f>IF($A393="","",IF(SUMPRODUCT(MAX(IFERROR((ABS('Bank Import'!$C$4:$C$1003-$C393)&lt;0.005)*(ABS('Bank Import'!$A$4:$A$1003-$B393)&lt;=$J$1),0)*ROW('Bank Import'!$A$4:$A$1003)))=0,"",SUMPRODUCT(MAX(IFERROR((ABS('Bank Import'!$C$4:$C$1003-$C393)&lt;0.005)*(ABS('Bank Import'!$A$4:$A$1003-$B393)&lt;=$J$1),0)*ROW('Bank Import'!$A$4:$A$1003)))))</f>
        <v/>
      </c>
      <c r="E393" s="7">
        <f>IF(OR($A393="",$D393=""),"",INDEX('Bank Import'!$A$4:$A$1003,$D393-3))</f>
        <v/>
      </c>
      <c r="F393" s="8">
        <f>IF(OR($A393="",$D393=""),"",INDEX('Bank Import'!$C$4:$C$1003,$D393-3))</f>
        <v/>
      </c>
      <c r="G393">
        <f>IF($A393="","",IF($D393="","UNMATCHED","Matched"))</f>
        <v/>
      </c>
    </row>
    <row r="394">
      <c r="A394">
        <f>IF(Payouts!A396="","",Payouts!A396)</f>
        <v/>
      </c>
      <c r="B394" s="7">
        <f>IF($A394="","",DATE(LEFT(Payouts!B396,4),MID(Payouts!B396,6,2),MID(Payouts!B396,9,2)))</f>
        <v/>
      </c>
      <c r="C394" s="8">
        <f>IF($A394="","",Payouts!C396)</f>
        <v/>
      </c>
      <c r="D394">
        <f>IF($A394="","",IF(SUMPRODUCT(MAX(IFERROR((ABS('Bank Import'!$C$4:$C$1003-$C394)&lt;0.005)*(ABS('Bank Import'!$A$4:$A$1003-$B394)&lt;=$J$1),0)*ROW('Bank Import'!$A$4:$A$1003)))=0,"",SUMPRODUCT(MAX(IFERROR((ABS('Bank Import'!$C$4:$C$1003-$C394)&lt;0.005)*(ABS('Bank Import'!$A$4:$A$1003-$B394)&lt;=$J$1),0)*ROW('Bank Import'!$A$4:$A$1003)))))</f>
        <v/>
      </c>
      <c r="E394" s="7">
        <f>IF(OR($A394="",$D394=""),"",INDEX('Bank Import'!$A$4:$A$1003,$D394-3))</f>
        <v/>
      </c>
      <c r="F394" s="8">
        <f>IF(OR($A394="",$D394=""),"",INDEX('Bank Import'!$C$4:$C$1003,$D394-3))</f>
        <v/>
      </c>
      <c r="G394">
        <f>IF($A394="","",IF($D394="","UNMATCHED","Matched"))</f>
        <v/>
      </c>
    </row>
    <row r="395">
      <c r="A395">
        <f>IF(Payouts!A397="","",Payouts!A397)</f>
        <v/>
      </c>
      <c r="B395" s="7">
        <f>IF($A395="","",DATE(LEFT(Payouts!B397,4),MID(Payouts!B397,6,2),MID(Payouts!B397,9,2)))</f>
        <v/>
      </c>
      <c r="C395" s="8">
        <f>IF($A395="","",Payouts!C397)</f>
        <v/>
      </c>
      <c r="D395">
        <f>IF($A395="","",IF(SUMPRODUCT(MAX(IFERROR((ABS('Bank Import'!$C$4:$C$1003-$C395)&lt;0.005)*(ABS('Bank Import'!$A$4:$A$1003-$B395)&lt;=$J$1),0)*ROW('Bank Import'!$A$4:$A$1003)))=0,"",SUMPRODUCT(MAX(IFERROR((ABS('Bank Import'!$C$4:$C$1003-$C395)&lt;0.005)*(ABS('Bank Import'!$A$4:$A$1003-$B395)&lt;=$J$1),0)*ROW('Bank Import'!$A$4:$A$1003)))))</f>
        <v/>
      </c>
      <c r="E395" s="7">
        <f>IF(OR($A395="",$D395=""),"",INDEX('Bank Import'!$A$4:$A$1003,$D395-3))</f>
        <v/>
      </c>
      <c r="F395" s="8">
        <f>IF(OR($A395="",$D395=""),"",INDEX('Bank Import'!$C$4:$C$1003,$D395-3))</f>
        <v/>
      </c>
      <c r="G395">
        <f>IF($A395="","",IF($D395="","UNMATCHED","Matched"))</f>
        <v/>
      </c>
    </row>
    <row r="396">
      <c r="A396">
        <f>IF(Payouts!A398="","",Payouts!A398)</f>
        <v/>
      </c>
      <c r="B396" s="7">
        <f>IF($A396="","",DATE(LEFT(Payouts!B398,4),MID(Payouts!B398,6,2),MID(Payouts!B398,9,2)))</f>
        <v/>
      </c>
      <c r="C396" s="8">
        <f>IF($A396="","",Payouts!C398)</f>
        <v/>
      </c>
      <c r="D396">
        <f>IF($A396="","",IF(SUMPRODUCT(MAX(IFERROR((ABS('Bank Import'!$C$4:$C$1003-$C396)&lt;0.005)*(ABS('Bank Import'!$A$4:$A$1003-$B396)&lt;=$J$1),0)*ROW('Bank Import'!$A$4:$A$1003)))=0,"",SUMPRODUCT(MAX(IFERROR((ABS('Bank Import'!$C$4:$C$1003-$C396)&lt;0.005)*(ABS('Bank Import'!$A$4:$A$1003-$B396)&lt;=$J$1),0)*ROW('Bank Import'!$A$4:$A$1003)))))</f>
        <v/>
      </c>
      <c r="E396" s="7">
        <f>IF(OR($A396="",$D396=""),"",INDEX('Bank Import'!$A$4:$A$1003,$D396-3))</f>
        <v/>
      </c>
      <c r="F396" s="8">
        <f>IF(OR($A396="",$D396=""),"",INDEX('Bank Import'!$C$4:$C$1003,$D396-3))</f>
        <v/>
      </c>
      <c r="G396">
        <f>IF($A396="","",IF($D396="","UNMATCHED","Matched"))</f>
        <v/>
      </c>
    </row>
    <row r="397">
      <c r="A397">
        <f>IF(Payouts!A399="","",Payouts!A399)</f>
        <v/>
      </c>
      <c r="B397" s="7">
        <f>IF($A397="","",DATE(LEFT(Payouts!B399,4),MID(Payouts!B399,6,2),MID(Payouts!B399,9,2)))</f>
        <v/>
      </c>
      <c r="C397" s="8">
        <f>IF($A397="","",Payouts!C399)</f>
        <v/>
      </c>
      <c r="D397">
        <f>IF($A397="","",IF(SUMPRODUCT(MAX(IFERROR((ABS('Bank Import'!$C$4:$C$1003-$C397)&lt;0.005)*(ABS('Bank Import'!$A$4:$A$1003-$B397)&lt;=$J$1),0)*ROW('Bank Import'!$A$4:$A$1003)))=0,"",SUMPRODUCT(MAX(IFERROR((ABS('Bank Import'!$C$4:$C$1003-$C397)&lt;0.005)*(ABS('Bank Import'!$A$4:$A$1003-$B397)&lt;=$J$1),0)*ROW('Bank Import'!$A$4:$A$1003)))))</f>
        <v/>
      </c>
      <c r="E397" s="7">
        <f>IF(OR($A397="",$D397=""),"",INDEX('Bank Import'!$A$4:$A$1003,$D397-3))</f>
        <v/>
      </c>
      <c r="F397" s="8">
        <f>IF(OR($A397="",$D397=""),"",INDEX('Bank Import'!$C$4:$C$1003,$D397-3))</f>
        <v/>
      </c>
      <c r="G397">
        <f>IF($A397="","",IF($D397="","UNMATCHED","Matched"))</f>
        <v/>
      </c>
    </row>
    <row r="398">
      <c r="A398">
        <f>IF(Payouts!A400="","",Payouts!A400)</f>
        <v/>
      </c>
      <c r="B398" s="7">
        <f>IF($A398="","",DATE(LEFT(Payouts!B400,4),MID(Payouts!B400,6,2),MID(Payouts!B400,9,2)))</f>
        <v/>
      </c>
      <c r="C398" s="8">
        <f>IF($A398="","",Payouts!C400)</f>
        <v/>
      </c>
      <c r="D398">
        <f>IF($A398="","",IF(SUMPRODUCT(MAX(IFERROR((ABS('Bank Import'!$C$4:$C$1003-$C398)&lt;0.005)*(ABS('Bank Import'!$A$4:$A$1003-$B398)&lt;=$J$1),0)*ROW('Bank Import'!$A$4:$A$1003)))=0,"",SUMPRODUCT(MAX(IFERROR((ABS('Bank Import'!$C$4:$C$1003-$C398)&lt;0.005)*(ABS('Bank Import'!$A$4:$A$1003-$B398)&lt;=$J$1),0)*ROW('Bank Import'!$A$4:$A$1003)))))</f>
        <v/>
      </c>
      <c r="E398" s="7">
        <f>IF(OR($A398="",$D398=""),"",INDEX('Bank Import'!$A$4:$A$1003,$D398-3))</f>
        <v/>
      </c>
      <c r="F398" s="8">
        <f>IF(OR($A398="",$D398=""),"",INDEX('Bank Import'!$C$4:$C$1003,$D398-3))</f>
        <v/>
      </c>
      <c r="G398">
        <f>IF($A398="","",IF($D398="","UNMATCHED","Matched"))</f>
        <v/>
      </c>
    </row>
    <row r="399">
      <c r="A399">
        <f>IF(Payouts!A401="","",Payouts!A401)</f>
        <v/>
      </c>
      <c r="B399" s="7">
        <f>IF($A399="","",DATE(LEFT(Payouts!B401,4),MID(Payouts!B401,6,2),MID(Payouts!B401,9,2)))</f>
        <v/>
      </c>
      <c r="C399" s="8">
        <f>IF($A399="","",Payouts!C401)</f>
        <v/>
      </c>
      <c r="D399">
        <f>IF($A399="","",IF(SUMPRODUCT(MAX(IFERROR((ABS('Bank Import'!$C$4:$C$1003-$C399)&lt;0.005)*(ABS('Bank Import'!$A$4:$A$1003-$B399)&lt;=$J$1),0)*ROW('Bank Import'!$A$4:$A$1003)))=0,"",SUMPRODUCT(MAX(IFERROR((ABS('Bank Import'!$C$4:$C$1003-$C399)&lt;0.005)*(ABS('Bank Import'!$A$4:$A$1003-$B399)&lt;=$J$1),0)*ROW('Bank Import'!$A$4:$A$1003)))))</f>
        <v/>
      </c>
      <c r="E399" s="7">
        <f>IF(OR($A399="",$D399=""),"",INDEX('Bank Import'!$A$4:$A$1003,$D399-3))</f>
        <v/>
      </c>
      <c r="F399" s="8">
        <f>IF(OR($A399="",$D399=""),"",INDEX('Bank Import'!$C$4:$C$1003,$D399-3))</f>
        <v/>
      </c>
      <c r="G399">
        <f>IF($A399="","",IF($D399="","UNMATCHED","Matched"))</f>
        <v/>
      </c>
    </row>
    <row r="400">
      <c r="A400">
        <f>IF(Payouts!A402="","",Payouts!A402)</f>
        <v/>
      </c>
      <c r="B400" s="7">
        <f>IF($A400="","",DATE(LEFT(Payouts!B402,4),MID(Payouts!B402,6,2),MID(Payouts!B402,9,2)))</f>
        <v/>
      </c>
      <c r="C400" s="8">
        <f>IF($A400="","",Payouts!C402)</f>
        <v/>
      </c>
      <c r="D400">
        <f>IF($A400="","",IF(SUMPRODUCT(MAX(IFERROR((ABS('Bank Import'!$C$4:$C$1003-$C400)&lt;0.005)*(ABS('Bank Import'!$A$4:$A$1003-$B400)&lt;=$J$1),0)*ROW('Bank Import'!$A$4:$A$1003)))=0,"",SUMPRODUCT(MAX(IFERROR((ABS('Bank Import'!$C$4:$C$1003-$C400)&lt;0.005)*(ABS('Bank Import'!$A$4:$A$1003-$B400)&lt;=$J$1),0)*ROW('Bank Import'!$A$4:$A$1003)))))</f>
        <v/>
      </c>
      <c r="E400" s="7">
        <f>IF(OR($A400="",$D400=""),"",INDEX('Bank Import'!$A$4:$A$1003,$D400-3))</f>
        <v/>
      </c>
      <c r="F400" s="8">
        <f>IF(OR($A400="",$D400=""),"",INDEX('Bank Import'!$C$4:$C$1003,$D400-3))</f>
        <v/>
      </c>
      <c r="G400">
        <f>IF($A400="","",IF($D400="","UNMATCHED","Matched"))</f>
        <v/>
      </c>
    </row>
    <row r="401">
      <c r="A401">
        <f>IF(Payouts!A403="","",Payouts!A403)</f>
        <v/>
      </c>
      <c r="B401" s="7">
        <f>IF($A401="","",DATE(LEFT(Payouts!B403,4),MID(Payouts!B403,6,2),MID(Payouts!B403,9,2)))</f>
        <v/>
      </c>
      <c r="C401" s="8">
        <f>IF($A401="","",Payouts!C403)</f>
        <v/>
      </c>
      <c r="D401">
        <f>IF($A401="","",IF(SUMPRODUCT(MAX(IFERROR((ABS('Bank Import'!$C$4:$C$1003-$C401)&lt;0.005)*(ABS('Bank Import'!$A$4:$A$1003-$B401)&lt;=$J$1),0)*ROW('Bank Import'!$A$4:$A$1003)))=0,"",SUMPRODUCT(MAX(IFERROR((ABS('Bank Import'!$C$4:$C$1003-$C401)&lt;0.005)*(ABS('Bank Import'!$A$4:$A$1003-$B401)&lt;=$J$1),0)*ROW('Bank Import'!$A$4:$A$1003)))))</f>
        <v/>
      </c>
      <c r="E401" s="7">
        <f>IF(OR($A401="",$D401=""),"",INDEX('Bank Import'!$A$4:$A$1003,$D401-3))</f>
        <v/>
      </c>
      <c r="F401" s="8">
        <f>IF(OR($A401="",$D401=""),"",INDEX('Bank Import'!$C$4:$C$1003,$D401-3))</f>
        <v/>
      </c>
      <c r="G401">
        <f>IF($A401="","",IF($D401="","UNMATCHED","Matched"))</f>
        <v/>
      </c>
    </row>
    <row r="402">
      <c r="A402">
        <f>IF(Payouts!A404="","",Payouts!A404)</f>
        <v/>
      </c>
      <c r="B402" s="7">
        <f>IF($A402="","",DATE(LEFT(Payouts!B404,4),MID(Payouts!B404,6,2),MID(Payouts!B404,9,2)))</f>
        <v/>
      </c>
      <c r="C402" s="8">
        <f>IF($A402="","",Payouts!C404)</f>
        <v/>
      </c>
      <c r="D402">
        <f>IF($A402="","",IF(SUMPRODUCT(MAX(IFERROR((ABS('Bank Import'!$C$4:$C$1003-$C402)&lt;0.005)*(ABS('Bank Import'!$A$4:$A$1003-$B402)&lt;=$J$1),0)*ROW('Bank Import'!$A$4:$A$1003)))=0,"",SUMPRODUCT(MAX(IFERROR((ABS('Bank Import'!$C$4:$C$1003-$C402)&lt;0.005)*(ABS('Bank Import'!$A$4:$A$1003-$B402)&lt;=$J$1),0)*ROW('Bank Import'!$A$4:$A$1003)))))</f>
        <v/>
      </c>
      <c r="E402" s="7">
        <f>IF(OR($A402="",$D402=""),"",INDEX('Bank Import'!$A$4:$A$1003,$D402-3))</f>
        <v/>
      </c>
      <c r="F402" s="8">
        <f>IF(OR($A402="",$D402=""),"",INDEX('Bank Import'!$C$4:$C$1003,$D402-3))</f>
        <v/>
      </c>
      <c r="G402">
        <f>IF($A402="","",IF($D402="","UNMATCHED","Matched"))</f>
        <v/>
      </c>
    </row>
    <row r="403">
      <c r="A403">
        <f>IF(Payouts!A405="","",Payouts!A405)</f>
        <v/>
      </c>
      <c r="B403" s="7">
        <f>IF($A403="","",DATE(LEFT(Payouts!B405,4),MID(Payouts!B405,6,2),MID(Payouts!B405,9,2)))</f>
        <v/>
      </c>
      <c r="C403" s="8">
        <f>IF($A403="","",Payouts!C405)</f>
        <v/>
      </c>
      <c r="D403">
        <f>IF($A403="","",IF(SUMPRODUCT(MAX(IFERROR((ABS('Bank Import'!$C$4:$C$1003-$C403)&lt;0.005)*(ABS('Bank Import'!$A$4:$A$1003-$B403)&lt;=$J$1),0)*ROW('Bank Import'!$A$4:$A$1003)))=0,"",SUMPRODUCT(MAX(IFERROR((ABS('Bank Import'!$C$4:$C$1003-$C403)&lt;0.005)*(ABS('Bank Import'!$A$4:$A$1003-$B403)&lt;=$J$1),0)*ROW('Bank Import'!$A$4:$A$1003)))))</f>
        <v/>
      </c>
      <c r="E403" s="7">
        <f>IF(OR($A403="",$D403=""),"",INDEX('Bank Import'!$A$4:$A$1003,$D403-3))</f>
        <v/>
      </c>
      <c r="F403" s="8">
        <f>IF(OR($A403="",$D403=""),"",INDEX('Bank Import'!$C$4:$C$1003,$D403-3))</f>
        <v/>
      </c>
      <c r="G403">
        <f>IF($A403="","",IF($D403="","UNMATCHED","Matched"))</f>
        <v/>
      </c>
    </row>
    <row r="404">
      <c r="A404">
        <f>IF(Payouts!A406="","",Payouts!A406)</f>
        <v/>
      </c>
      <c r="B404" s="7">
        <f>IF($A404="","",DATE(LEFT(Payouts!B406,4),MID(Payouts!B406,6,2),MID(Payouts!B406,9,2)))</f>
        <v/>
      </c>
      <c r="C404" s="8">
        <f>IF($A404="","",Payouts!C406)</f>
        <v/>
      </c>
      <c r="D404">
        <f>IF($A404="","",IF(SUMPRODUCT(MAX(IFERROR((ABS('Bank Import'!$C$4:$C$1003-$C404)&lt;0.005)*(ABS('Bank Import'!$A$4:$A$1003-$B404)&lt;=$J$1),0)*ROW('Bank Import'!$A$4:$A$1003)))=0,"",SUMPRODUCT(MAX(IFERROR((ABS('Bank Import'!$C$4:$C$1003-$C404)&lt;0.005)*(ABS('Bank Import'!$A$4:$A$1003-$B404)&lt;=$J$1),0)*ROW('Bank Import'!$A$4:$A$1003)))))</f>
        <v/>
      </c>
      <c r="E404" s="7">
        <f>IF(OR($A404="",$D404=""),"",INDEX('Bank Import'!$A$4:$A$1003,$D404-3))</f>
        <v/>
      </c>
      <c r="F404" s="8">
        <f>IF(OR($A404="",$D404=""),"",INDEX('Bank Import'!$C$4:$C$1003,$D404-3))</f>
        <v/>
      </c>
      <c r="G404">
        <f>IF($A404="","",IF($D404="","UNMATCHED","Matched"))</f>
        <v/>
      </c>
    </row>
    <row r="405">
      <c r="A405">
        <f>IF(Payouts!A407="","",Payouts!A407)</f>
        <v/>
      </c>
      <c r="B405" s="7">
        <f>IF($A405="","",DATE(LEFT(Payouts!B407,4),MID(Payouts!B407,6,2),MID(Payouts!B407,9,2)))</f>
        <v/>
      </c>
      <c r="C405" s="8">
        <f>IF($A405="","",Payouts!C407)</f>
        <v/>
      </c>
      <c r="D405">
        <f>IF($A405="","",IF(SUMPRODUCT(MAX(IFERROR((ABS('Bank Import'!$C$4:$C$1003-$C405)&lt;0.005)*(ABS('Bank Import'!$A$4:$A$1003-$B405)&lt;=$J$1),0)*ROW('Bank Import'!$A$4:$A$1003)))=0,"",SUMPRODUCT(MAX(IFERROR((ABS('Bank Import'!$C$4:$C$1003-$C405)&lt;0.005)*(ABS('Bank Import'!$A$4:$A$1003-$B405)&lt;=$J$1),0)*ROW('Bank Import'!$A$4:$A$1003)))))</f>
        <v/>
      </c>
      <c r="E405" s="7">
        <f>IF(OR($A405="",$D405=""),"",INDEX('Bank Import'!$A$4:$A$1003,$D405-3))</f>
        <v/>
      </c>
      <c r="F405" s="8">
        <f>IF(OR($A405="",$D405=""),"",INDEX('Bank Import'!$C$4:$C$1003,$D405-3))</f>
        <v/>
      </c>
      <c r="G405">
        <f>IF($A405="","",IF($D405="","UNMATCHED","Matched"))</f>
        <v/>
      </c>
    </row>
    <row r="406">
      <c r="A406">
        <f>IF(Payouts!A408="","",Payouts!A408)</f>
        <v/>
      </c>
      <c r="B406" s="7">
        <f>IF($A406="","",DATE(LEFT(Payouts!B408,4),MID(Payouts!B408,6,2),MID(Payouts!B408,9,2)))</f>
        <v/>
      </c>
      <c r="C406" s="8">
        <f>IF($A406="","",Payouts!C408)</f>
        <v/>
      </c>
      <c r="D406">
        <f>IF($A406="","",IF(SUMPRODUCT(MAX(IFERROR((ABS('Bank Import'!$C$4:$C$1003-$C406)&lt;0.005)*(ABS('Bank Import'!$A$4:$A$1003-$B406)&lt;=$J$1),0)*ROW('Bank Import'!$A$4:$A$1003)))=0,"",SUMPRODUCT(MAX(IFERROR((ABS('Bank Import'!$C$4:$C$1003-$C406)&lt;0.005)*(ABS('Bank Import'!$A$4:$A$1003-$B406)&lt;=$J$1),0)*ROW('Bank Import'!$A$4:$A$1003)))))</f>
        <v/>
      </c>
      <c r="E406" s="7">
        <f>IF(OR($A406="",$D406=""),"",INDEX('Bank Import'!$A$4:$A$1003,$D406-3))</f>
        <v/>
      </c>
      <c r="F406" s="8">
        <f>IF(OR($A406="",$D406=""),"",INDEX('Bank Import'!$C$4:$C$1003,$D406-3))</f>
        <v/>
      </c>
      <c r="G406">
        <f>IF($A406="","",IF($D406="","UNMATCHED","Matched"))</f>
        <v/>
      </c>
    </row>
    <row r="407">
      <c r="A407">
        <f>IF(Payouts!A409="","",Payouts!A409)</f>
        <v/>
      </c>
      <c r="B407" s="7">
        <f>IF($A407="","",DATE(LEFT(Payouts!B409,4),MID(Payouts!B409,6,2),MID(Payouts!B409,9,2)))</f>
        <v/>
      </c>
      <c r="C407" s="8">
        <f>IF($A407="","",Payouts!C409)</f>
        <v/>
      </c>
      <c r="D407">
        <f>IF($A407="","",IF(SUMPRODUCT(MAX(IFERROR((ABS('Bank Import'!$C$4:$C$1003-$C407)&lt;0.005)*(ABS('Bank Import'!$A$4:$A$1003-$B407)&lt;=$J$1),0)*ROW('Bank Import'!$A$4:$A$1003)))=0,"",SUMPRODUCT(MAX(IFERROR((ABS('Bank Import'!$C$4:$C$1003-$C407)&lt;0.005)*(ABS('Bank Import'!$A$4:$A$1003-$B407)&lt;=$J$1),0)*ROW('Bank Import'!$A$4:$A$1003)))))</f>
        <v/>
      </c>
      <c r="E407" s="7">
        <f>IF(OR($A407="",$D407=""),"",INDEX('Bank Import'!$A$4:$A$1003,$D407-3))</f>
        <v/>
      </c>
      <c r="F407" s="8">
        <f>IF(OR($A407="",$D407=""),"",INDEX('Bank Import'!$C$4:$C$1003,$D407-3))</f>
        <v/>
      </c>
      <c r="G407">
        <f>IF($A407="","",IF($D407="","UNMATCHED","Matched"))</f>
        <v/>
      </c>
    </row>
    <row r="408">
      <c r="A408">
        <f>IF(Payouts!A410="","",Payouts!A410)</f>
        <v/>
      </c>
      <c r="B408" s="7">
        <f>IF($A408="","",DATE(LEFT(Payouts!B410,4),MID(Payouts!B410,6,2),MID(Payouts!B410,9,2)))</f>
        <v/>
      </c>
      <c r="C408" s="8">
        <f>IF($A408="","",Payouts!C410)</f>
        <v/>
      </c>
      <c r="D408">
        <f>IF($A408="","",IF(SUMPRODUCT(MAX(IFERROR((ABS('Bank Import'!$C$4:$C$1003-$C408)&lt;0.005)*(ABS('Bank Import'!$A$4:$A$1003-$B408)&lt;=$J$1),0)*ROW('Bank Import'!$A$4:$A$1003)))=0,"",SUMPRODUCT(MAX(IFERROR((ABS('Bank Import'!$C$4:$C$1003-$C408)&lt;0.005)*(ABS('Bank Import'!$A$4:$A$1003-$B408)&lt;=$J$1),0)*ROW('Bank Import'!$A$4:$A$1003)))))</f>
        <v/>
      </c>
      <c r="E408" s="7">
        <f>IF(OR($A408="",$D408=""),"",INDEX('Bank Import'!$A$4:$A$1003,$D408-3))</f>
        <v/>
      </c>
      <c r="F408" s="8">
        <f>IF(OR($A408="",$D408=""),"",INDEX('Bank Import'!$C$4:$C$1003,$D408-3))</f>
        <v/>
      </c>
      <c r="G408">
        <f>IF($A408="","",IF($D408="","UNMATCHED","Matched"))</f>
        <v/>
      </c>
    </row>
    <row r="409">
      <c r="A409">
        <f>IF(Payouts!A411="","",Payouts!A411)</f>
        <v/>
      </c>
      <c r="B409" s="7">
        <f>IF($A409="","",DATE(LEFT(Payouts!B411,4),MID(Payouts!B411,6,2),MID(Payouts!B411,9,2)))</f>
        <v/>
      </c>
      <c r="C409" s="8">
        <f>IF($A409="","",Payouts!C411)</f>
        <v/>
      </c>
      <c r="D409">
        <f>IF($A409="","",IF(SUMPRODUCT(MAX(IFERROR((ABS('Bank Import'!$C$4:$C$1003-$C409)&lt;0.005)*(ABS('Bank Import'!$A$4:$A$1003-$B409)&lt;=$J$1),0)*ROW('Bank Import'!$A$4:$A$1003)))=0,"",SUMPRODUCT(MAX(IFERROR((ABS('Bank Import'!$C$4:$C$1003-$C409)&lt;0.005)*(ABS('Bank Import'!$A$4:$A$1003-$B409)&lt;=$J$1),0)*ROW('Bank Import'!$A$4:$A$1003)))))</f>
        <v/>
      </c>
      <c r="E409" s="7">
        <f>IF(OR($A409="",$D409=""),"",INDEX('Bank Import'!$A$4:$A$1003,$D409-3))</f>
        <v/>
      </c>
      <c r="F409" s="8">
        <f>IF(OR($A409="",$D409=""),"",INDEX('Bank Import'!$C$4:$C$1003,$D409-3))</f>
        <v/>
      </c>
      <c r="G409">
        <f>IF($A409="","",IF($D409="","UNMATCHED","Matched"))</f>
        <v/>
      </c>
    </row>
    <row r="410">
      <c r="A410">
        <f>IF(Payouts!A412="","",Payouts!A412)</f>
        <v/>
      </c>
      <c r="B410" s="7">
        <f>IF($A410="","",DATE(LEFT(Payouts!B412,4),MID(Payouts!B412,6,2),MID(Payouts!B412,9,2)))</f>
        <v/>
      </c>
      <c r="C410" s="8">
        <f>IF($A410="","",Payouts!C412)</f>
        <v/>
      </c>
      <c r="D410">
        <f>IF($A410="","",IF(SUMPRODUCT(MAX(IFERROR((ABS('Bank Import'!$C$4:$C$1003-$C410)&lt;0.005)*(ABS('Bank Import'!$A$4:$A$1003-$B410)&lt;=$J$1),0)*ROW('Bank Import'!$A$4:$A$1003)))=0,"",SUMPRODUCT(MAX(IFERROR((ABS('Bank Import'!$C$4:$C$1003-$C410)&lt;0.005)*(ABS('Bank Import'!$A$4:$A$1003-$B410)&lt;=$J$1),0)*ROW('Bank Import'!$A$4:$A$1003)))))</f>
        <v/>
      </c>
      <c r="E410" s="7">
        <f>IF(OR($A410="",$D410=""),"",INDEX('Bank Import'!$A$4:$A$1003,$D410-3))</f>
        <v/>
      </c>
      <c r="F410" s="8">
        <f>IF(OR($A410="",$D410=""),"",INDEX('Bank Import'!$C$4:$C$1003,$D410-3))</f>
        <v/>
      </c>
      <c r="G410">
        <f>IF($A410="","",IF($D410="","UNMATCHED","Matched"))</f>
        <v/>
      </c>
    </row>
    <row r="411">
      <c r="A411">
        <f>IF(Payouts!A413="","",Payouts!A413)</f>
        <v/>
      </c>
      <c r="B411" s="7">
        <f>IF($A411="","",DATE(LEFT(Payouts!B413,4),MID(Payouts!B413,6,2),MID(Payouts!B413,9,2)))</f>
        <v/>
      </c>
      <c r="C411" s="8">
        <f>IF($A411="","",Payouts!C413)</f>
        <v/>
      </c>
      <c r="D411">
        <f>IF($A411="","",IF(SUMPRODUCT(MAX(IFERROR((ABS('Bank Import'!$C$4:$C$1003-$C411)&lt;0.005)*(ABS('Bank Import'!$A$4:$A$1003-$B411)&lt;=$J$1),0)*ROW('Bank Import'!$A$4:$A$1003)))=0,"",SUMPRODUCT(MAX(IFERROR((ABS('Bank Import'!$C$4:$C$1003-$C411)&lt;0.005)*(ABS('Bank Import'!$A$4:$A$1003-$B411)&lt;=$J$1),0)*ROW('Bank Import'!$A$4:$A$1003)))))</f>
        <v/>
      </c>
      <c r="E411" s="7">
        <f>IF(OR($A411="",$D411=""),"",INDEX('Bank Import'!$A$4:$A$1003,$D411-3))</f>
        <v/>
      </c>
      <c r="F411" s="8">
        <f>IF(OR($A411="",$D411=""),"",INDEX('Bank Import'!$C$4:$C$1003,$D411-3))</f>
        <v/>
      </c>
      <c r="G411">
        <f>IF($A411="","",IF($D411="","UNMATCHED","Matched"))</f>
        <v/>
      </c>
    </row>
    <row r="412">
      <c r="A412">
        <f>IF(Payouts!A414="","",Payouts!A414)</f>
        <v/>
      </c>
      <c r="B412" s="7">
        <f>IF($A412="","",DATE(LEFT(Payouts!B414,4),MID(Payouts!B414,6,2),MID(Payouts!B414,9,2)))</f>
        <v/>
      </c>
      <c r="C412" s="8">
        <f>IF($A412="","",Payouts!C414)</f>
        <v/>
      </c>
      <c r="D412">
        <f>IF($A412="","",IF(SUMPRODUCT(MAX(IFERROR((ABS('Bank Import'!$C$4:$C$1003-$C412)&lt;0.005)*(ABS('Bank Import'!$A$4:$A$1003-$B412)&lt;=$J$1),0)*ROW('Bank Import'!$A$4:$A$1003)))=0,"",SUMPRODUCT(MAX(IFERROR((ABS('Bank Import'!$C$4:$C$1003-$C412)&lt;0.005)*(ABS('Bank Import'!$A$4:$A$1003-$B412)&lt;=$J$1),0)*ROW('Bank Import'!$A$4:$A$1003)))))</f>
        <v/>
      </c>
      <c r="E412" s="7">
        <f>IF(OR($A412="",$D412=""),"",INDEX('Bank Import'!$A$4:$A$1003,$D412-3))</f>
        <v/>
      </c>
      <c r="F412" s="8">
        <f>IF(OR($A412="",$D412=""),"",INDEX('Bank Import'!$C$4:$C$1003,$D412-3))</f>
        <v/>
      </c>
      <c r="G412">
        <f>IF($A412="","",IF($D412="","UNMATCHED","Matched"))</f>
        <v/>
      </c>
    </row>
    <row r="413">
      <c r="A413">
        <f>IF(Payouts!A415="","",Payouts!A415)</f>
        <v/>
      </c>
      <c r="B413" s="7">
        <f>IF($A413="","",DATE(LEFT(Payouts!B415,4),MID(Payouts!B415,6,2),MID(Payouts!B415,9,2)))</f>
        <v/>
      </c>
      <c r="C413" s="8">
        <f>IF($A413="","",Payouts!C415)</f>
        <v/>
      </c>
      <c r="D413">
        <f>IF($A413="","",IF(SUMPRODUCT(MAX(IFERROR((ABS('Bank Import'!$C$4:$C$1003-$C413)&lt;0.005)*(ABS('Bank Import'!$A$4:$A$1003-$B413)&lt;=$J$1),0)*ROW('Bank Import'!$A$4:$A$1003)))=0,"",SUMPRODUCT(MAX(IFERROR((ABS('Bank Import'!$C$4:$C$1003-$C413)&lt;0.005)*(ABS('Bank Import'!$A$4:$A$1003-$B413)&lt;=$J$1),0)*ROW('Bank Import'!$A$4:$A$1003)))))</f>
        <v/>
      </c>
      <c r="E413" s="7">
        <f>IF(OR($A413="",$D413=""),"",INDEX('Bank Import'!$A$4:$A$1003,$D413-3))</f>
        <v/>
      </c>
      <c r="F413" s="8">
        <f>IF(OR($A413="",$D413=""),"",INDEX('Bank Import'!$C$4:$C$1003,$D413-3))</f>
        <v/>
      </c>
      <c r="G413">
        <f>IF($A413="","",IF($D413="","UNMATCHED","Matched"))</f>
        <v/>
      </c>
    </row>
    <row r="414">
      <c r="A414">
        <f>IF(Payouts!A416="","",Payouts!A416)</f>
        <v/>
      </c>
      <c r="B414" s="7">
        <f>IF($A414="","",DATE(LEFT(Payouts!B416,4),MID(Payouts!B416,6,2),MID(Payouts!B416,9,2)))</f>
        <v/>
      </c>
      <c r="C414" s="8">
        <f>IF($A414="","",Payouts!C416)</f>
        <v/>
      </c>
      <c r="D414">
        <f>IF($A414="","",IF(SUMPRODUCT(MAX(IFERROR((ABS('Bank Import'!$C$4:$C$1003-$C414)&lt;0.005)*(ABS('Bank Import'!$A$4:$A$1003-$B414)&lt;=$J$1),0)*ROW('Bank Import'!$A$4:$A$1003)))=0,"",SUMPRODUCT(MAX(IFERROR((ABS('Bank Import'!$C$4:$C$1003-$C414)&lt;0.005)*(ABS('Bank Import'!$A$4:$A$1003-$B414)&lt;=$J$1),0)*ROW('Bank Import'!$A$4:$A$1003)))))</f>
        <v/>
      </c>
      <c r="E414" s="7">
        <f>IF(OR($A414="",$D414=""),"",INDEX('Bank Import'!$A$4:$A$1003,$D414-3))</f>
        <v/>
      </c>
      <c r="F414" s="8">
        <f>IF(OR($A414="",$D414=""),"",INDEX('Bank Import'!$C$4:$C$1003,$D414-3))</f>
        <v/>
      </c>
      <c r="G414">
        <f>IF($A414="","",IF($D414="","UNMATCHED","Matched"))</f>
        <v/>
      </c>
    </row>
    <row r="415">
      <c r="A415">
        <f>IF(Payouts!A417="","",Payouts!A417)</f>
        <v/>
      </c>
      <c r="B415" s="7">
        <f>IF($A415="","",DATE(LEFT(Payouts!B417,4),MID(Payouts!B417,6,2),MID(Payouts!B417,9,2)))</f>
        <v/>
      </c>
      <c r="C415" s="8">
        <f>IF($A415="","",Payouts!C417)</f>
        <v/>
      </c>
      <c r="D415">
        <f>IF($A415="","",IF(SUMPRODUCT(MAX(IFERROR((ABS('Bank Import'!$C$4:$C$1003-$C415)&lt;0.005)*(ABS('Bank Import'!$A$4:$A$1003-$B415)&lt;=$J$1),0)*ROW('Bank Import'!$A$4:$A$1003)))=0,"",SUMPRODUCT(MAX(IFERROR((ABS('Bank Import'!$C$4:$C$1003-$C415)&lt;0.005)*(ABS('Bank Import'!$A$4:$A$1003-$B415)&lt;=$J$1),0)*ROW('Bank Import'!$A$4:$A$1003)))))</f>
        <v/>
      </c>
      <c r="E415" s="7">
        <f>IF(OR($A415="",$D415=""),"",INDEX('Bank Import'!$A$4:$A$1003,$D415-3))</f>
        <v/>
      </c>
      <c r="F415" s="8">
        <f>IF(OR($A415="",$D415=""),"",INDEX('Bank Import'!$C$4:$C$1003,$D415-3))</f>
        <v/>
      </c>
      <c r="G415">
        <f>IF($A415="","",IF($D415="","UNMATCHED","Matched"))</f>
        <v/>
      </c>
    </row>
    <row r="416">
      <c r="A416">
        <f>IF(Payouts!A418="","",Payouts!A418)</f>
        <v/>
      </c>
      <c r="B416" s="7">
        <f>IF($A416="","",DATE(LEFT(Payouts!B418,4),MID(Payouts!B418,6,2),MID(Payouts!B418,9,2)))</f>
        <v/>
      </c>
      <c r="C416" s="8">
        <f>IF($A416="","",Payouts!C418)</f>
        <v/>
      </c>
      <c r="D416">
        <f>IF($A416="","",IF(SUMPRODUCT(MAX(IFERROR((ABS('Bank Import'!$C$4:$C$1003-$C416)&lt;0.005)*(ABS('Bank Import'!$A$4:$A$1003-$B416)&lt;=$J$1),0)*ROW('Bank Import'!$A$4:$A$1003)))=0,"",SUMPRODUCT(MAX(IFERROR((ABS('Bank Import'!$C$4:$C$1003-$C416)&lt;0.005)*(ABS('Bank Import'!$A$4:$A$1003-$B416)&lt;=$J$1),0)*ROW('Bank Import'!$A$4:$A$1003)))))</f>
        <v/>
      </c>
      <c r="E416" s="7">
        <f>IF(OR($A416="",$D416=""),"",INDEX('Bank Import'!$A$4:$A$1003,$D416-3))</f>
        <v/>
      </c>
      <c r="F416" s="8">
        <f>IF(OR($A416="",$D416=""),"",INDEX('Bank Import'!$C$4:$C$1003,$D416-3))</f>
        <v/>
      </c>
      <c r="G416">
        <f>IF($A416="","",IF($D416="","UNMATCHED","Matched"))</f>
        <v/>
      </c>
    </row>
    <row r="417">
      <c r="A417">
        <f>IF(Payouts!A419="","",Payouts!A419)</f>
        <v/>
      </c>
      <c r="B417" s="7">
        <f>IF($A417="","",DATE(LEFT(Payouts!B419,4),MID(Payouts!B419,6,2),MID(Payouts!B419,9,2)))</f>
        <v/>
      </c>
      <c r="C417" s="8">
        <f>IF($A417="","",Payouts!C419)</f>
        <v/>
      </c>
      <c r="D417">
        <f>IF($A417="","",IF(SUMPRODUCT(MAX(IFERROR((ABS('Bank Import'!$C$4:$C$1003-$C417)&lt;0.005)*(ABS('Bank Import'!$A$4:$A$1003-$B417)&lt;=$J$1),0)*ROW('Bank Import'!$A$4:$A$1003)))=0,"",SUMPRODUCT(MAX(IFERROR((ABS('Bank Import'!$C$4:$C$1003-$C417)&lt;0.005)*(ABS('Bank Import'!$A$4:$A$1003-$B417)&lt;=$J$1),0)*ROW('Bank Import'!$A$4:$A$1003)))))</f>
        <v/>
      </c>
      <c r="E417" s="7">
        <f>IF(OR($A417="",$D417=""),"",INDEX('Bank Import'!$A$4:$A$1003,$D417-3))</f>
        <v/>
      </c>
      <c r="F417" s="8">
        <f>IF(OR($A417="",$D417=""),"",INDEX('Bank Import'!$C$4:$C$1003,$D417-3))</f>
        <v/>
      </c>
      <c r="G417">
        <f>IF($A417="","",IF($D417="","UNMATCHED","Matched"))</f>
        <v/>
      </c>
    </row>
    <row r="418">
      <c r="A418">
        <f>IF(Payouts!A420="","",Payouts!A420)</f>
        <v/>
      </c>
      <c r="B418" s="7">
        <f>IF($A418="","",DATE(LEFT(Payouts!B420,4),MID(Payouts!B420,6,2),MID(Payouts!B420,9,2)))</f>
        <v/>
      </c>
      <c r="C418" s="8">
        <f>IF($A418="","",Payouts!C420)</f>
        <v/>
      </c>
      <c r="D418">
        <f>IF($A418="","",IF(SUMPRODUCT(MAX(IFERROR((ABS('Bank Import'!$C$4:$C$1003-$C418)&lt;0.005)*(ABS('Bank Import'!$A$4:$A$1003-$B418)&lt;=$J$1),0)*ROW('Bank Import'!$A$4:$A$1003)))=0,"",SUMPRODUCT(MAX(IFERROR((ABS('Bank Import'!$C$4:$C$1003-$C418)&lt;0.005)*(ABS('Bank Import'!$A$4:$A$1003-$B418)&lt;=$J$1),0)*ROW('Bank Import'!$A$4:$A$1003)))))</f>
        <v/>
      </c>
      <c r="E418" s="7">
        <f>IF(OR($A418="",$D418=""),"",INDEX('Bank Import'!$A$4:$A$1003,$D418-3))</f>
        <v/>
      </c>
      <c r="F418" s="8">
        <f>IF(OR($A418="",$D418=""),"",INDEX('Bank Import'!$C$4:$C$1003,$D418-3))</f>
        <v/>
      </c>
      <c r="G418">
        <f>IF($A418="","",IF($D418="","UNMATCHED","Matched"))</f>
        <v/>
      </c>
    </row>
    <row r="419">
      <c r="A419">
        <f>IF(Payouts!A421="","",Payouts!A421)</f>
        <v/>
      </c>
      <c r="B419" s="7">
        <f>IF($A419="","",DATE(LEFT(Payouts!B421,4),MID(Payouts!B421,6,2),MID(Payouts!B421,9,2)))</f>
        <v/>
      </c>
      <c r="C419" s="8">
        <f>IF($A419="","",Payouts!C421)</f>
        <v/>
      </c>
      <c r="D419">
        <f>IF($A419="","",IF(SUMPRODUCT(MAX(IFERROR((ABS('Bank Import'!$C$4:$C$1003-$C419)&lt;0.005)*(ABS('Bank Import'!$A$4:$A$1003-$B419)&lt;=$J$1),0)*ROW('Bank Import'!$A$4:$A$1003)))=0,"",SUMPRODUCT(MAX(IFERROR((ABS('Bank Import'!$C$4:$C$1003-$C419)&lt;0.005)*(ABS('Bank Import'!$A$4:$A$1003-$B419)&lt;=$J$1),0)*ROW('Bank Import'!$A$4:$A$1003)))))</f>
        <v/>
      </c>
      <c r="E419" s="7">
        <f>IF(OR($A419="",$D419=""),"",INDEX('Bank Import'!$A$4:$A$1003,$D419-3))</f>
        <v/>
      </c>
      <c r="F419" s="8">
        <f>IF(OR($A419="",$D419=""),"",INDEX('Bank Import'!$C$4:$C$1003,$D419-3))</f>
        <v/>
      </c>
      <c r="G419">
        <f>IF($A419="","",IF($D419="","UNMATCHED","Matched"))</f>
        <v/>
      </c>
    </row>
    <row r="420">
      <c r="A420">
        <f>IF(Payouts!A422="","",Payouts!A422)</f>
        <v/>
      </c>
      <c r="B420" s="7">
        <f>IF($A420="","",DATE(LEFT(Payouts!B422,4),MID(Payouts!B422,6,2),MID(Payouts!B422,9,2)))</f>
        <v/>
      </c>
      <c r="C420" s="8">
        <f>IF($A420="","",Payouts!C422)</f>
        <v/>
      </c>
      <c r="D420">
        <f>IF($A420="","",IF(SUMPRODUCT(MAX(IFERROR((ABS('Bank Import'!$C$4:$C$1003-$C420)&lt;0.005)*(ABS('Bank Import'!$A$4:$A$1003-$B420)&lt;=$J$1),0)*ROW('Bank Import'!$A$4:$A$1003)))=0,"",SUMPRODUCT(MAX(IFERROR((ABS('Bank Import'!$C$4:$C$1003-$C420)&lt;0.005)*(ABS('Bank Import'!$A$4:$A$1003-$B420)&lt;=$J$1),0)*ROW('Bank Import'!$A$4:$A$1003)))))</f>
        <v/>
      </c>
      <c r="E420" s="7">
        <f>IF(OR($A420="",$D420=""),"",INDEX('Bank Import'!$A$4:$A$1003,$D420-3))</f>
        <v/>
      </c>
      <c r="F420" s="8">
        <f>IF(OR($A420="",$D420=""),"",INDEX('Bank Import'!$C$4:$C$1003,$D420-3))</f>
        <v/>
      </c>
      <c r="G420">
        <f>IF($A420="","",IF($D420="","UNMATCHED","Matched"))</f>
        <v/>
      </c>
    </row>
    <row r="421">
      <c r="A421">
        <f>IF(Payouts!A423="","",Payouts!A423)</f>
        <v/>
      </c>
      <c r="B421" s="7">
        <f>IF($A421="","",DATE(LEFT(Payouts!B423,4),MID(Payouts!B423,6,2),MID(Payouts!B423,9,2)))</f>
        <v/>
      </c>
      <c r="C421" s="8">
        <f>IF($A421="","",Payouts!C423)</f>
        <v/>
      </c>
      <c r="D421">
        <f>IF($A421="","",IF(SUMPRODUCT(MAX(IFERROR((ABS('Bank Import'!$C$4:$C$1003-$C421)&lt;0.005)*(ABS('Bank Import'!$A$4:$A$1003-$B421)&lt;=$J$1),0)*ROW('Bank Import'!$A$4:$A$1003)))=0,"",SUMPRODUCT(MAX(IFERROR((ABS('Bank Import'!$C$4:$C$1003-$C421)&lt;0.005)*(ABS('Bank Import'!$A$4:$A$1003-$B421)&lt;=$J$1),0)*ROW('Bank Import'!$A$4:$A$1003)))))</f>
        <v/>
      </c>
      <c r="E421" s="7">
        <f>IF(OR($A421="",$D421=""),"",INDEX('Bank Import'!$A$4:$A$1003,$D421-3))</f>
        <v/>
      </c>
      <c r="F421" s="8">
        <f>IF(OR($A421="",$D421=""),"",INDEX('Bank Import'!$C$4:$C$1003,$D421-3))</f>
        <v/>
      </c>
      <c r="G421">
        <f>IF($A421="","",IF($D421="","UNMATCHED","Matched"))</f>
        <v/>
      </c>
    </row>
    <row r="422">
      <c r="A422">
        <f>IF(Payouts!A424="","",Payouts!A424)</f>
        <v/>
      </c>
      <c r="B422" s="7">
        <f>IF($A422="","",DATE(LEFT(Payouts!B424,4),MID(Payouts!B424,6,2),MID(Payouts!B424,9,2)))</f>
        <v/>
      </c>
      <c r="C422" s="8">
        <f>IF($A422="","",Payouts!C424)</f>
        <v/>
      </c>
      <c r="D422">
        <f>IF($A422="","",IF(SUMPRODUCT(MAX(IFERROR((ABS('Bank Import'!$C$4:$C$1003-$C422)&lt;0.005)*(ABS('Bank Import'!$A$4:$A$1003-$B422)&lt;=$J$1),0)*ROW('Bank Import'!$A$4:$A$1003)))=0,"",SUMPRODUCT(MAX(IFERROR((ABS('Bank Import'!$C$4:$C$1003-$C422)&lt;0.005)*(ABS('Bank Import'!$A$4:$A$1003-$B422)&lt;=$J$1),0)*ROW('Bank Import'!$A$4:$A$1003)))))</f>
        <v/>
      </c>
      <c r="E422" s="7">
        <f>IF(OR($A422="",$D422=""),"",INDEX('Bank Import'!$A$4:$A$1003,$D422-3))</f>
        <v/>
      </c>
      <c r="F422" s="8">
        <f>IF(OR($A422="",$D422=""),"",INDEX('Bank Import'!$C$4:$C$1003,$D422-3))</f>
        <v/>
      </c>
      <c r="G422">
        <f>IF($A422="","",IF($D422="","UNMATCHED","Matched"))</f>
        <v/>
      </c>
    </row>
    <row r="423">
      <c r="A423">
        <f>IF(Payouts!A425="","",Payouts!A425)</f>
        <v/>
      </c>
      <c r="B423" s="7">
        <f>IF($A423="","",DATE(LEFT(Payouts!B425,4),MID(Payouts!B425,6,2),MID(Payouts!B425,9,2)))</f>
        <v/>
      </c>
      <c r="C423" s="8">
        <f>IF($A423="","",Payouts!C425)</f>
        <v/>
      </c>
      <c r="D423">
        <f>IF($A423="","",IF(SUMPRODUCT(MAX(IFERROR((ABS('Bank Import'!$C$4:$C$1003-$C423)&lt;0.005)*(ABS('Bank Import'!$A$4:$A$1003-$B423)&lt;=$J$1),0)*ROW('Bank Import'!$A$4:$A$1003)))=0,"",SUMPRODUCT(MAX(IFERROR((ABS('Bank Import'!$C$4:$C$1003-$C423)&lt;0.005)*(ABS('Bank Import'!$A$4:$A$1003-$B423)&lt;=$J$1),0)*ROW('Bank Import'!$A$4:$A$1003)))))</f>
        <v/>
      </c>
      <c r="E423" s="7">
        <f>IF(OR($A423="",$D423=""),"",INDEX('Bank Import'!$A$4:$A$1003,$D423-3))</f>
        <v/>
      </c>
      <c r="F423" s="8">
        <f>IF(OR($A423="",$D423=""),"",INDEX('Bank Import'!$C$4:$C$1003,$D423-3))</f>
        <v/>
      </c>
      <c r="G423">
        <f>IF($A423="","",IF($D423="","UNMATCHED","Matched"))</f>
        <v/>
      </c>
    </row>
    <row r="424">
      <c r="A424">
        <f>IF(Payouts!A426="","",Payouts!A426)</f>
        <v/>
      </c>
      <c r="B424" s="7">
        <f>IF($A424="","",DATE(LEFT(Payouts!B426,4),MID(Payouts!B426,6,2),MID(Payouts!B426,9,2)))</f>
        <v/>
      </c>
      <c r="C424" s="8">
        <f>IF($A424="","",Payouts!C426)</f>
        <v/>
      </c>
      <c r="D424">
        <f>IF($A424="","",IF(SUMPRODUCT(MAX(IFERROR((ABS('Bank Import'!$C$4:$C$1003-$C424)&lt;0.005)*(ABS('Bank Import'!$A$4:$A$1003-$B424)&lt;=$J$1),0)*ROW('Bank Import'!$A$4:$A$1003)))=0,"",SUMPRODUCT(MAX(IFERROR((ABS('Bank Import'!$C$4:$C$1003-$C424)&lt;0.005)*(ABS('Bank Import'!$A$4:$A$1003-$B424)&lt;=$J$1),0)*ROW('Bank Import'!$A$4:$A$1003)))))</f>
        <v/>
      </c>
      <c r="E424" s="7">
        <f>IF(OR($A424="",$D424=""),"",INDEX('Bank Import'!$A$4:$A$1003,$D424-3))</f>
        <v/>
      </c>
      <c r="F424" s="8">
        <f>IF(OR($A424="",$D424=""),"",INDEX('Bank Import'!$C$4:$C$1003,$D424-3))</f>
        <v/>
      </c>
      <c r="G424">
        <f>IF($A424="","",IF($D424="","UNMATCHED","Matched"))</f>
        <v/>
      </c>
    </row>
    <row r="425">
      <c r="A425">
        <f>IF(Payouts!A427="","",Payouts!A427)</f>
        <v/>
      </c>
      <c r="B425" s="7">
        <f>IF($A425="","",DATE(LEFT(Payouts!B427,4),MID(Payouts!B427,6,2),MID(Payouts!B427,9,2)))</f>
        <v/>
      </c>
      <c r="C425" s="8">
        <f>IF($A425="","",Payouts!C427)</f>
        <v/>
      </c>
      <c r="D425">
        <f>IF($A425="","",IF(SUMPRODUCT(MAX(IFERROR((ABS('Bank Import'!$C$4:$C$1003-$C425)&lt;0.005)*(ABS('Bank Import'!$A$4:$A$1003-$B425)&lt;=$J$1),0)*ROW('Bank Import'!$A$4:$A$1003)))=0,"",SUMPRODUCT(MAX(IFERROR((ABS('Bank Import'!$C$4:$C$1003-$C425)&lt;0.005)*(ABS('Bank Import'!$A$4:$A$1003-$B425)&lt;=$J$1),0)*ROW('Bank Import'!$A$4:$A$1003)))))</f>
        <v/>
      </c>
      <c r="E425" s="7">
        <f>IF(OR($A425="",$D425=""),"",INDEX('Bank Import'!$A$4:$A$1003,$D425-3))</f>
        <v/>
      </c>
      <c r="F425" s="8">
        <f>IF(OR($A425="",$D425=""),"",INDEX('Bank Import'!$C$4:$C$1003,$D425-3))</f>
        <v/>
      </c>
      <c r="G425">
        <f>IF($A425="","",IF($D425="","UNMATCHED","Matched"))</f>
        <v/>
      </c>
    </row>
    <row r="426">
      <c r="A426">
        <f>IF(Payouts!A428="","",Payouts!A428)</f>
        <v/>
      </c>
      <c r="B426" s="7">
        <f>IF($A426="","",DATE(LEFT(Payouts!B428,4),MID(Payouts!B428,6,2),MID(Payouts!B428,9,2)))</f>
        <v/>
      </c>
      <c r="C426" s="8">
        <f>IF($A426="","",Payouts!C428)</f>
        <v/>
      </c>
      <c r="D426">
        <f>IF($A426="","",IF(SUMPRODUCT(MAX(IFERROR((ABS('Bank Import'!$C$4:$C$1003-$C426)&lt;0.005)*(ABS('Bank Import'!$A$4:$A$1003-$B426)&lt;=$J$1),0)*ROW('Bank Import'!$A$4:$A$1003)))=0,"",SUMPRODUCT(MAX(IFERROR((ABS('Bank Import'!$C$4:$C$1003-$C426)&lt;0.005)*(ABS('Bank Import'!$A$4:$A$1003-$B426)&lt;=$J$1),0)*ROW('Bank Import'!$A$4:$A$1003)))))</f>
        <v/>
      </c>
      <c r="E426" s="7">
        <f>IF(OR($A426="",$D426=""),"",INDEX('Bank Import'!$A$4:$A$1003,$D426-3))</f>
        <v/>
      </c>
      <c r="F426" s="8">
        <f>IF(OR($A426="",$D426=""),"",INDEX('Bank Import'!$C$4:$C$1003,$D426-3))</f>
        <v/>
      </c>
      <c r="G426">
        <f>IF($A426="","",IF($D426="","UNMATCHED","Matched"))</f>
        <v/>
      </c>
    </row>
    <row r="427">
      <c r="A427">
        <f>IF(Payouts!A429="","",Payouts!A429)</f>
        <v/>
      </c>
      <c r="B427" s="7">
        <f>IF($A427="","",DATE(LEFT(Payouts!B429,4),MID(Payouts!B429,6,2),MID(Payouts!B429,9,2)))</f>
        <v/>
      </c>
      <c r="C427" s="8">
        <f>IF($A427="","",Payouts!C429)</f>
        <v/>
      </c>
      <c r="D427">
        <f>IF($A427="","",IF(SUMPRODUCT(MAX(IFERROR((ABS('Bank Import'!$C$4:$C$1003-$C427)&lt;0.005)*(ABS('Bank Import'!$A$4:$A$1003-$B427)&lt;=$J$1),0)*ROW('Bank Import'!$A$4:$A$1003)))=0,"",SUMPRODUCT(MAX(IFERROR((ABS('Bank Import'!$C$4:$C$1003-$C427)&lt;0.005)*(ABS('Bank Import'!$A$4:$A$1003-$B427)&lt;=$J$1),0)*ROW('Bank Import'!$A$4:$A$1003)))))</f>
        <v/>
      </c>
      <c r="E427" s="7">
        <f>IF(OR($A427="",$D427=""),"",INDEX('Bank Import'!$A$4:$A$1003,$D427-3))</f>
        <v/>
      </c>
      <c r="F427" s="8">
        <f>IF(OR($A427="",$D427=""),"",INDEX('Bank Import'!$C$4:$C$1003,$D427-3))</f>
        <v/>
      </c>
      <c r="G427">
        <f>IF($A427="","",IF($D427="","UNMATCHED","Matched"))</f>
        <v/>
      </c>
    </row>
    <row r="428">
      <c r="A428">
        <f>IF(Payouts!A430="","",Payouts!A430)</f>
        <v/>
      </c>
      <c r="B428" s="7">
        <f>IF($A428="","",DATE(LEFT(Payouts!B430,4),MID(Payouts!B430,6,2),MID(Payouts!B430,9,2)))</f>
        <v/>
      </c>
      <c r="C428" s="8">
        <f>IF($A428="","",Payouts!C430)</f>
        <v/>
      </c>
      <c r="D428">
        <f>IF($A428="","",IF(SUMPRODUCT(MAX(IFERROR((ABS('Bank Import'!$C$4:$C$1003-$C428)&lt;0.005)*(ABS('Bank Import'!$A$4:$A$1003-$B428)&lt;=$J$1),0)*ROW('Bank Import'!$A$4:$A$1003)))=0,"",SUMPRODUCT(MAX(IFERROR((ABS('Bank Import'!$C$4:$C$1003-$C428)&lt;0.005)*(ABS('Bank Import'!$A$4:$A$1003-$B428)&lt;=$J$1),0)*ROW('Bank Import'!$A$4:$A$1003)))))</f>
        <v/>
      </c>
      <c r="E428" s="7">
        <f>IF(OR($A428="",$D428=""),"",INDEX('Bank Import'!$A$4:$A$1003,$D428-3))</f>
        <v/>
      </c>
      <c r="F428" s="8">
        <f>IF(OR($A428="",$D428=""),"",INDEX('Bank Import'!$C$4:$C$1003,$D428-3))</f>
        <v/>
      </c>
      <c r="G428">
        <f>IF($A428="","",IF($D428="","UNMATCHED","Matched"))</f>
        <v/>
      </c>
    </row>
    <row r="429">
      <c r="A429">
        <f>IF(Payouts!A431="","",Payouts!A431)</f>
        <v/>
      </c>
      <c r="B429" s="7">
        <f>IF($A429="","",DATE(LEFT(Payouts!B431,4),MID(Payouts!B431,6,2),MID(Payouts!B431,9,2)))</f>
        <v/>
      </c>
      <c r="C429" s="8">
        <f>IF($A429="","",Payouts!C431)</f>
        <v/>
      </c>
      <c r="D429">
        <f>IF($A429="","",IF(SUMPRODUCT(MAX(IFERROR((ABS('Bank Import'!$C$4:$C$1003-$C429)&lt;0.005)*(ABS('Bank Import'!$A$4:$A$1003-$B429)&lt;=$J$1),0)*ROW('Bank Import'!$A$4:$A$1003)))=0,"",SUMPRODUCT(MAX(IFERROR((ABS('Bank Import'!$C$4:$C$1003-$C429)&lt;0.005)*(ABS('Bank Import'!$A$4:$A$1003-$B429)&lt;=$J$1),0)*ROW('Bank Import'!$A$4:$A$1003)))))</f>
        <v/>
      </c>
      <c r="E429" s="7">
        <f>IF(OR($A429="",$D429=""),"",INDEX('Bank Import'!$A$4:$A$1003,$D429-3))</f>
        <v/>
      </c>
      <c r="F429" s="8">
        <f>IF(OR($A429="",$D429=""),"",INDEX('Bank Import'!$C$4:$C$1003,$D429-3))</f>
        <v/>
      </c>
      <c r="G429">
        <f>IF($A429="","",IF($D429="","UNMATCHED","Matched"))</f>
        <v/>
      </c>
    </row>
    <row r="430">
      <c r="A430">
        <f>IF(Payouts!A432="","",Payouts!A432)</f>
        <v/>
      </c>
      <c r="B430" s="7">
        <f>IF($A430="","",DATE(LEFT(Payouts!B432,4),MID(Payouts!B432,6,2),MID(Payouts!B432,9,2)))</f>
        <v/>
      </c>
      <c r="C430" s="8">
        <f>IF($A430="","",Payouts!C432)</f>
        <v/>
      </c>
      <c r="D430">
        <f>IF($A430="","",IF(SUMPRODUCT(MAX(IFERROR((ABS('Bank Import'!$C$4:$C$1003-$C430)&lt;0.005)*(ABS('Bank Import'!$A$4:$A$1003-$B430)&lt;=$J$1),0)*ROW('Bank Import'!$A$4:$A$1003)))=0,"",SUMPRODUCT(MAX(IFERROR((ABS('Bank Import'!$C$4:$C$1003-$C430)&lt;0.005)*(ABS('Bank Import'!$A$4:$A$1003-$B430)&lt;=$J$1),0)*ROW('Bank Import'!$A$4:$A$1003)))))</f>
        <v/>
      </c>
      <c r="E430" s="7">
        <f>IF(OR($A430="",$D430=""),"",INDEX('Bank Import'!$A$4:$A$1003,$D430-3))</f>
        <v/>
      </c>
      <c r="F430" s="8">
        <f>IF(OR($A430="",$D430=""),"",INDEX('Bank Import'!$C$4:$C$1003,$D430-3))</f>
        <v/>
      </c>
      <c r="G430">
        <f>IF($A430="","",IF($D430="","UNMATCHED","Matched"))</f>
        <v/>
      </c>
    </row>
    <row r="431">
      <c r="A431">
        <f>IF(Payouts!A433="","",Payouts!A433)</f>
        <v/>
      </c>
      <c r="B431" s="7">
        <f>IF($A431="","",DATE(LEFT(Payouts!B433,4),MID(Payouts!B433,6,2),MID(Payouts!B433,9,2)))</f>
        <v/>
      </c>
      <c r="C431" s="8">
        <f>IF($A431="","",Payouts!C433)</f>
        <v/>
      </c>
      <c r="D431">
        <f>IF($A431="","",IF(SUMPRODUCT(MAX(IFERROR((ABS('Bank Import'!$C$4:$C$1003-$C431)&lt;0.005)*(ABS('Bank Import'!$A$4:$A$1003-$B431)&lt;=$J$1),0)*ROW('Bank Import'!$A$4:$A$1003)))=0,"",SUMPRODUCT(MAX(IFERROR((ABS('Bank Import'!$C$4:$C$1003-$C431)&lt;0.005)*(ABS('Bank Import'!$A$4:$A$1003-$B431)&lt;=$J$1),0)*ROW('Bank Import'!$A$4:$A$1003)))))</f>
        <v/>
      </c>
      <c r="E431" s="7">
        <f>IF(OR($A431="",$D431=""),"",INDEX('Bank Import'!$A$4:$A$1003,$D431-3))</f>
        <v/>
      </c>
      <c r="F431" s="8">
        <f>IF(OR($A431="",$D431=""),"",INDEX('Bank Import'!$C$4:$C$1003,$D431-3))</f>
        <v/>
      </c>
      <c r="G431">
        <f>IF($A431="","",IF($D431="","UNMATCHED","Matched"))</f>
        <v/>
      </c>
    </row>
    <row r="432">
      <c r="A432">
        <f>IF(Payouts!A434="","",Payouts!A434)</f>
        <v/>
      </c>
      <c r="B432" s="7">
        <f>IF($A432="","",DATE(LEFT(Payouts!B434,4),MID(Payouts!B434,6,2),MID(Payouts!B434,9,2)))</f>
        <v/>
      </c>
      <c r="C432" s="8">
        <f>IF($A432="","",Payouts!C434)</f>
        <v/>
      </c>
      <c r="D432">
        <f>IF($A432="","",IF(SUMPRODUCT(MAX(IFERROR((ABS('Bank Import'!$C$4:$C$1003-$C432)&lt;0.005)*(ABS('Bank Import'!$A$4:$A$1003-$B432)&lt;=$J$1),0)*ROW('Bank Import'!$A$4:$A$1003)))=0,"",SUMPRODUCT(MAX(IFERROR((ABS('Bank Import'!$C$4:$C$1003-$C432)&lt;0.005)*(ABS('Bank Import'!$A$4:$A$1003-$B432)&lt;=$J$1),0)*ROW('Bank Import'!$A$4:$A$1003)))))</f>
        <v/>
      </c>
      <c r="E432" s="7">
        <f>IF(OR($A432="",$D432=""),"",INDEX('Bank Import'!$A$4:$A$1003,$D432-3))</f>
        <v/>
      </c>
      <c r="F432" s="8">
        <f>IF(OR($A432="",$D432=""),"",INDEX('Bank Import'!$C$4:$C$1003,$D432-3))</f>
        <v/>
      </c>
      <c r="G432">
        <f>IF($A432="","",IF($D432="","UNMATCHED","Matched"))</f>
        <v/>
      </c>
    </row>
    <row r="433">
      <c r="A433">
        <f>IF(Payouts!A435="","",Payouts!A435)</f>
        <v/>
      </c>
      <c r="B433" s="7">
        <f>IF($A433="","",DATE(LEFT(Payouts!B435,4),MID(Payouts!B435,6,2),MID(Payouts!B435,9,2)))</f>
        <v/>
      </c>
      <c r="C433" s="8">
        <f>IF($A433="","",Payouts!C435)</f>
        <v/>
      </c>
      <c r="D433">
        <f>IF($A433="","",IF(SUMPRODUCT(MAX(IFERROR((ABS('Bank Import'!$C$4:$C$1003-$C433)&lt;0.005)*(ABS('Bank Import'!$A$4:$A$1003-$B433)&lt;=$J$1),0)*ROW('Bank Import'!$A$4:$A$1003)))=0,"",SUMPRODUCT(MAX(IFERROR((ABS('Bank Import'!$C$4:$C$1003-$C433)&lt;0.005)*(ABS('Bank Import'!$A$4:$A$1003-$B433)&lt;=$J$1),0)*ROW('Bank Import'!$A$4:$A$1003)))))</f>
        <v/>
      </c>
      <c r="E433" s="7">
        <f>IF(OR($A433="",$D433=""),"",INDEX('Bank Import'!$A$4:$A$1003,$D433-3))</f>
        <v/>
      </c>
      <c r="F433" s="8">
        <f>IF(OR($A433="",$D433=""),"",INDEX('Bank Import'!$C$4:$C$1003,$D433-3))</f>
        <v/>
      </c>
      <c r="G433">
        <f>IF($A433="","",IF($D433="","UNMATCHED","Matched"))</f>
        <v/>
      </c>
    </row>
    <row r="434">
      <c r="A434">
        <f>IF(Payouts!A436="","",Payouts!A436)</f>
        <v/>
      </c>
      <c r="B434" s="7">
        <f>IF($A434="","",DATE(LEFT(Payouts!B436,4),MID(Payouts!B436,6,2),MID(Payouts!B436,9,2)))</f>
        <v/>
      </c>
      <c r="C434" s="8">
        <f>IF($A434="","",Payouts!C436)</f>
        <v/>
      </c>
      <c r="D434">
        <f>IF($A434="","",IF(SUMPRODUCT(MAX(IFERROR((ABS('Bank Import'!$C$4:$C$1003-$C434)&lt;0.005)*(ABS('Bank Import'!$A$4:$A$1003-$B434)&lt;=$J$1),0)*ROW('Bank Import'!$A$4:$A$1003)))=0,"",SUMPRODUCT(MAX(IFERROR((ABS('Bank Import'!$C$4:$C$1003-$C434)&lt;0.005)*(ABS('Bank Import'!$A$4:$A$1003-$B434)&lt;=$J$1),0)*ROW('Bank Import'!$A$4:$A$1003)))))</f>
        <v/>
      </c>
      <c r="E434" s="7">
        <f>IF(OR($A434="",$D434=""),"",INDEX('Bank Import'!$A$4:$A$1003,$D434-3))</f>
        <v/>
      </c>
      <c r="F434" s="8">
        <f>IF(OR($A434="",$D434=""),"",INDEX('Bank Import'!$C$4:$C$1003,$D434-3))</f>
        <v/>
      </c>
      <c r="G434">
        <f>IF($A434="","",IF($D434="","UNMATCHED","Matched"))</f>
        <v/>
      </c>
    </row>
    <row r="435">
      <c r="A435">
        <f>IF(Payouts!A437="","",Payouts!A437)</f>
        <v/>
      </c>
      <c r="B435" s="7">
        <f>IF($A435="","",DATE(LEFT(Payouts!B437,4),MID(Payouts!B437,6,2),MID(Payouts!B437,9,2)))</f>
        <v/>
      </c>
      <c r="C435" s="8">
        <f>IF($A435="","",Payouts!C437)</f>
        <v/>
      </c>
      <c r="D435">
        <f>IF($A435="","",IF(SUMPRODUCT(MAX(IFERROR((ABS('Bank Import'!$C$4:$C$1003-$C435)&lt;0.005)*(ABS('Bank Import'!$A$4:$A$1003-$B435)&lt;=$J$1),0)*ROW('Bank Import'!$A$4:$A$1003)))=0,"",SUMPRODUCT(MAX(IFERROR((ABS('Bank Import'!$C$4:$C$1003-$C435)&lt;0.005)*(ABS('Bank Import'!$A$4:$A$1003-$B435)&lt;=$J$1),0)*ROW('Bank Import'!$A$4:$A$1003)))))</f>
        <v/>
      </c>
      <c r="E435" s="7">
        <f>IF(OR($A435="",$D435=""),"",INDEX('Bank Import'!$A$4:$A$1003,$D435-3))</f>
        <v/>
      </c>
      <c r="F435" s="8">
        <f>IF(OR($A435="",$D435=""),"",INDEX('Bank Import'!$C$4:$C$1003,$D435-3))</f>
        <v/>
      </c>
      <c r="G435">
        <f>IF($A435="","",IF($D435="","UNMATCHED","Matched"))</f>
        <v/>
      </c>
    </row>
    <row r="436">
      <c r="A436">
        <f>IF(Payouts!A438="","",Payouts!A438)</f>
        <v/>
      </c>
      <c r="B436" s="7">
        <f>IF($A436="","",DATE(LEFT(Payouts!B438,4),MID(Payouts!B438,6,2),MID(Payouts!B438,9,2)))</f>
        <v/>
      </c>
      <c r="C436" s="8">
        <f>IF($A436="","",Payouts!C438)</f>
        <v/>
      </c>
      <c r="D436">
        <f>IF($A436="","",IF(SUMPRODUCT(MAX(IFERROR((ABS('Bank Import'!$C$4:$C$1003-$C436)&lt;0.005)*(ABS('Bank Import'!$A$4:$A$1003-$B436)&lt;=$J$1),0)*ROW('Bank Import'!$A$4:$A$1003)))=0,"",SUMPRODUCT(MAX(IFERROR((ABS('Bank Import'!$C$4:$C$1003-$C436)&lt;0.005)*(ABS('Bank Import'!$A$4:$A$1003-$B436)&lt;=$J$1),0)*ROW('Bank Import'!$A$4:$A$1003)))))</f>
        <v/>
      </c>
      <c r="E436" s="7">
        <f>IF(OR($A436="",$D436=""),"",INDEX('Bank Import'!$A$4:$A$1003,$D436-3))</f>
        <v/>
      </c>
      <c r="F436" s="8">
        <f>IF(OR($A436="",$D436=""),"",INDEX('Bank Import'!$C$4:$C$1003,$D436-3))</f>
        <v/>
      </c>
      <c r="G436">
        <f>IF($A436="","",IF($D436="","UNMATCHED","Matched"))</f>
        <v/>
      </c>
    </row>
    <row r="437">
      <c r="A437">
        <f>IF(Payouts!A439="","",Payouts!A439)</f>
        <v/>
      </c>
      <c r="B437" s="7">
        <f>IF($A437="","",DATE(LEFT(Payouts!B439,4),MID(Payouts!B439,6,2),MID(Payouts!B439,9,2)))</f>
        <v/>
      </c>
      <c r="C437" s="8">
        <f>IF($A437="","",Payouts!C439)</f>
        <v/>
      </c>
      <c r="D437">
        <f>IF($A437="","",IF(SUMPRODUCT(MAX(IFERROR((ABS('Bank Import'!$C$4:$C$1003-$C437)&lt;0.005)*(ABS('Bank Import'!$A$4:$A$1003-$B437)&lt;=$J$1),0)*ROW('Bank Import'!$A$4:$A$1003)))=0,"",SUMPRODUCT(MAX(IFERROR((ABS('Bank Import'!$C$4:$C$1003-$C437)&lt;0.005)*(ABS('Bank Import'!$A$4:$A$1003-$B437)&lt;=$J$1),0)*ROW('Bank Import'!$A$4:$A$1003)))))</f>
        <v/>
      </c>
      <c r="E437" s="7">
        <f>IF(OR($A437="",$D437=""),"",INDEX('Bank Import'!$A$4:$A$1003,$D437-3))</f>
        <v/>
      </c>
      <c r="F437" s="8">
        <f>IF(OR($A437="",$D437=""),"",INDEX('Bank Import'!$C$4:$C$1003,$D437-3))</f>
        <v/>
      </c>
      <c r="G437">
        <f>IF($A437="","",IF($D437="","UNMATCHED","Matched"))</f>
        <v/>
      </c>
    </row>
    <row r="438">
      <c r="A438">
        <f>IF(Payouts!A440="","",Payouts!A440)</f>
        <v/>
      </c>
      <c r="B438" s="7">
        <f>IF($A438="","",DATE(LEFT(Payouts!B440,4),MID(Payouts!B440,6,2),MID(Payouts!B440,9,2)))</f>
        <v/>
      </c>
      <c r="C438" s="8">
        <f>IF($A438="","",Payouts!C440)</f>
        <v/>
      </c>
      <c r="D438">
        <f>IF($A438="","",IF(SUMPRODUCT(MAX(IFERROR((ABS('Bank Import'!$C$4:$C$1003-$C438)&lt;0.005)*(ABS('Bank Import'!$A$4:$A$1003-$B438)&lt;=$J$1),0)*ROW('Bank Import'!$A$4:$A$1003)))=0,"",SUMPRODUCT(MAX(IFERROR((ABS('Bank Import'!$C$4:$C$1003-$C438)&lt;0.005)*(ABS('Bank Import'!$A$4:$A$1003-$B438)&lt;=$J$1),0)*ROW('Bank Import'!$A$4:$A$1003)))))</f>
        <v/>
      </c>
      <c r="E438" s="7">
        <f>IF(OR($A438="",$D438=""),"",INDEX('Bank Import'!$A$4:$A$1003,$D438-3))</f>
        <v/>
      </c>
      <c r="F438" s="8">
        <f>IF(OR($A438="",$D438=""),"",INDEX('Bank Import'!$C$4:$C$1003,$D438-3))</f>
        <v/>
      </c>
      <c r="G438">
        <f>IF($A438="","",IF($D438="","UNMATCHED","Matched"))</f>
        <v/>
      </c>
    </row>
    <row r="439">
      <c r="A439">
        <f>IF(Payouts!A441="","",Payouts!A441)</f>
        <v/>
      </c>
      <c r="B439" s="7">
        <f>IF($A439="","",DATE(LEFT(Payouts!B441,4),MID(Payouts!B441,6,2),MID(Payouts!B441,9,2)))</f>
        <v/>
      </c>
      <c r="C439" s="8">
        <f>IF($A439="","",Payouts!C441)</f>
        <v/>
      </c>
      <c r="D439">
        <f>IF($A439="","",IF(SUMPRODUCT(MAX(IFERROR((ABS('Bank Import'!$C$4:$C$1003-$C439)&lt;0.005)*(ABS('Bank Import'!$A$4:$A$1003-$B439)&lt;=$J$1),0)*ROW('Bank Import'!$A$4:$A$1003)))=0,"",SUMPRODUCT(MAX(IFERROR((ABS('Bank Import'!$C$4:$C$1003-$C439)&lt;0.005)*(ABS('Bank Import'!$A$4:$A$1003-$B439)&lt;=$J$1),0)*ROW('Bank Import'!$A$4:$A$1003)))))</f>
        <v/>
      </c>
      <c r="E439" s="7">
        <f>IF(OR($A439="",$D439=""),"",INDEX('Bank Import'!$A$4:$A$1003,$D439-3))</f>
        <v/>
      </c>
      <c r="F439" s="8">
        <f>IF(OR($A439="",$D439=""),"",INDEX('Bank Import'!$C$4:$C$1003,$D439-3))</f>
        <v/>
      </c>
      <c r="G439">
        <f>IF($A439="","",IF($D439="","UNMATCHED","Matched"))</f>
        <v/>
      </c>
    </row>
    <row r="440">
      <c r="A440">
        <f>IF(Payouts!A442="","",Payouts!A442)</f>
        <v/>
      </c>
      <c r="B440" s="7">
        <f>IF($A440="","",DATE(LEFT(Payouts!B442,4),MID(Payouts!B442,6,2),MID(Payouts!B442,9,2)))</f>
        <v/>
      </c>
      <c r="C440" s="8">
        <f>IF($A440="","",Payouts!C442)</f>
        <v/>
      </c>
      <c r="D440">
        <f>IF($A440="","",IF(SUMPRODUCT(MAX(IFERROR((ABS('Bank Import'!$C$4:$C$1003-$C440)&lt;0.005)*(ABS('Bank Import'!$A$4:$A$1003-$B440)&lt;=$J$1),0)*ROW('Bank Import'!$A$4:$A$1003)))=0,"",SUMPRODUCT(MAX(IFERROR((ABS('Bank Import'!$C$4:$C$1003-$C440)&lt;0.005)*(ABS('Bank Import'!$A$4:$A$1003-$B440)&lt;=$J$1),0)*ROW('Bank Import'!$A$4:$A$1003)))))</f>
        <v/>
      </c>
      <c r="E440" s="7">
        <f>IF(OR($A440="",$D440=""),"",INDEX('Bank Import'!$A$4:$A$1003,$D440-3))</f>
        <v/>
      </c>
      <c r="F440" s="8">
        <f>IF(OR($A440="",$D440=""),"",INDEX('Bank Import'!$C$4:$C$1003,$D440-3))</f>
        <v/>
      </c>
      <c r="G440">
        <f>IF($A440="","",IF($D440="","UNMATCHED","Matched"))</f>
        <v/>
      </c>
    </row>
    <row r="441">
      <c r="A441">
        <f>IF(Payouts!A443="","",Payouts!A443)</f>
        <v/>
      </c>
      <c r="B441" s="7">
        <f>IF($A441="","",DATE(LEFT(Payouts!B443,4),MID(Payouts!B443,6,2),MID(Payouts!B443,9,2)))</f>
        <v/>
      </c>
      <c r="C441" s="8">
        <f>IF($A441="","",Payouts!C443)</f>
        <v/>
      </c>
      <c r="D441">
        <f>IF($A441="","",IF(SUMPRODUCT(MAX(IFERROR((ABS('Bank Import'!$C$4:$C$1003-$C441)&lt;0.005)*(ABS('Bank Import'!$A$4:$A$1003-$B441)&lt;=$J$1),0)*ROW('Bank Import'!$A$4:$A$1003)))=0,"",SUMPRODUCT(MAX(IFERROR((ABS('Bank Import'!$C$4:$C$1003-$C441)&lt;0.005)*(ABS('Bank Import'!$A$4:$A$1003-$B441)&lt;=$J$1),0)*ROW('Bank Import'!$A$4:$A$1003)))))</f>
        <v/>
      </c>
      <c r="E441" s="7">
        <f>IF(OR($A441="",$D441=""),"",INDEX('Bank Import'!$A$4:$A$1003,$D441-3))</f>
        <v/>
      </c>
      <c r="F441" s="8">
        <f>IF(OR($A441="",$D441=""),"",INDEX('Bank Import'!$C$4:$C$1003,$D441-3))</f>
        <v/>
      </c>
      <c r="G441">
        <f>IF($A441="","",IF($D441="","UNMATCHED","Matched"))</f>
        <v/>
      </c>
    </row>
    <row r="442">
      <c r="A442">
        <f>IF(Payouts!A444="","",Payouts!A444)</f>
        <v/>
      </c>
      <c r="B442" s="7">
        <f>IF($A442="","",DATE(LEFT(Payouts!B444,4),MID(Payouts!B444,6,2),MID(Payouts!B444,9,2)))</f>
        <v/>
      </c>
      <c r="C442" s="8">
        <f>IF($A442="","",Payouts!C444)</f>
        <v/>
      </c>
      <c r="D442">
        <f>IF($A442="","",IF(SUMPRODUCT(MAX(IFERROR((ABS('Bank Import'!$C$4:$C$1003-$C442)&lt;0.005)*(ABS('Bank Import'!$A$4:$A$1003-$B442)&lt;=$J$1),0)*ROW('Bank Import'!$A$4:$A$1003)))=0,"",SUMPRODUCT(MAX(IFERROR((ABS('Bank Import'!$C$4:$C$1003-$C442)&lt;0.005)*(ABS('Bank Import'!$A$4:$A$1003-$B442)&lt;=$J$1),0)*ROW('Bank Import'!$A$4:$A$1003)))))</f>
        <v/>
      </c>
      <c r="E442" s="7">
        <f>IF(OR($A442="",$D442=""),"",INDEX('Bank Import'!$A$4:$A$1003,$D442-3))</f>
        <v/>
      </c>
      <c r="F442" s="8">
        <f>IF(OR($A442="",$D442=""),"",INDEX('Bank Import'!$C$4:$C$1003,$D442-3))</f>
        <v/>
      </c>
      <c r="G442">
        <f>IF($A442="","",IF($D442="","UNMATCHED","Matched"))</f>
        <v/>
      </c>
    </row>
    <row r="443">
      <c r="A443">
        <f>IF(Payouts!A445="","",Payouts!A445)</f>
        <v/>
      </c>
      <c r="B443" s="7">
        <f>IF($A443="","",DATE(LEFT(Payouts!B445,4),MID(Payouts!B445,6,2),MID(Payouts!B445,9,2)))</f>
        <v/>
      </c>
      <c r="C443" s="8">
        <f>IF($A443="","",Payouts!C445)</f>
        <v/>
      </c>
      <c r="D443">
        <f>IF($A443="","",IF(SUMPRODUCT(MAX(IFERROR((ABS('Bank Import'!$C$4:$C$1003-$C443)&lt;0.005)*(ABS('Bank Import'!$A$4:$A$1003-$B443)&lt;=$J$1),0)*ROW('Bank Import'!$A$4:$A$1003)))=0,"",SUMPRODUCT(MAX(IFERROR((ABS('Bank Import'!$C$4:$C$1003-$C443)&lt;0.005)*(ABS('Bank Import'!$A$4:$A$1003-$B443)&lt;=$J$1),0)*ROW('Bank Import'!$A$4:$A$1003)))))</f>
        <v/>
      </c>
      <c r="E443" s="7">
        <f>IF(OR($A443="",$D443=""),"",INDEX('Bank Import'!$A$4:$A$1003,$D443-3))</f>
        <v/>
      </c>
      <c r="F443" s="8">
        <f>IF(OR($A443="",$D443=""),"",INDEX('Bank Import'!$C$4:$C$1003,$D443-3))</f>
        <v/>
      </c>
      <c r="G443">
        <f>IF($A443="","",IF($D443="","UNMATCHED","Matched"))</f>
        <v/>
      </c>
    </row>
    <row r="444">
      <c r="A444">
        <f>IF(Payouts!A446="","",Payouts!A446)</f>
        <v/>
      </c>
      <c r="B444" s="7">
        <f>IF($A444="","",DATE(LEFT(Payouts!B446,4),MID(Payouts!B446,6,2),MID(Payouts!B446,9,2)))</f>
        <v/>
      </c>
      <c r="C444" s="8">
        <f>IF($A444="","",Payouts!C446)</f>
        <v/>
      </c>
      <c r="D444">
        <f>IF($A444="","",IF(SUMPRODUCT(MAX(IFERROR((ABS('Bank Import'!$C$4:$C$1003-$C444)&lt;0.005)*(ABS('Bank Import'!$A$4:$A$1003-$B444)&lt;=$J$1),0)*ROW('Bank Import'!$A$4:$A$1003)))=0,"",SUMPRODUCT(MAX(IFERROR((ABS('Bank Import'!$C$4:$C$1003-$C444)&lt;0.005)*(ABS('Bank Import'!$A$4:$A$1003-$B444)&lt;=$J$1),0)*ROW('Bank Import'!$A$4:$A$1003)))))</f>
        <v/>
      </c>
      <c r="E444" s="7">
        <f>IF(OR($A444="",$D444=""),"",INDEX('Bank Import'!$A$4:$A$1003,$D444-3))</f>
        <v/>
      </c>
      <c r="F444" s="8">
        <f>IF(OR($A444="",$D444=""),"",INDEX('Bank Import'!$C$4:$C$1003,$D444-3))</f>
        <v/>
      </c>
      <c r="G444">
        <f>IF($A444="","",IF($D444="","UNMATCHED","Matched"))</f>
        <v/>
      </c>
    </row>
    <row r="445">
      <c r="A445">
        <f>IF(Payouts!A447="","",Payouts!A447)</f>
        <v/>
      </c>
      <c r="B445" s="7">
        <f>IF($A445="","",DATE(LEFT(Payouts!B447,4),MID(Payouts!B447,6,2),MID(Payouts!B447,9,2)))</f>
        <v/>
      </c>
      <c r="C445" s="8">
        <f>IF($A445="","",Payouts!C447)</f>
        <v/>
      </c>
      <c r="D445">
        <f>IF($A445="","",IF(SUMPRODUCT(MAX(IFERROR((ABS('Bank Import'!$C$4:$C$1003-$C445)&lt;0.005)*(ABS('Bank Import'!$A$4:$A$1003-$B445)&lt;=$J$1),0)*ROW('Bank Import'!$A$4:$A$1003)))=0,"",SUMPRODUCT(MAX(IFERROR((ABS('Bank Import'!$C$4:$C$1003-$C445)&lt;0.005)*(ABS('Bank Import'!$A$4:$A$1003-$B445)&lt;=$J$1),0)*ROW('Bank Import'!$A$4:$A$1003)))))</f>
        <v/>
      </c>
      <c r="E445" s="7">
        <f>IF(OR($A445="",$D445=""),"",INDEX('Bank Import'!$A$4:$A$1003,$D445-3))</f>
        <v/>
      </c>
      <c r="F445" s="8">
        <f>IF(OR($A445="",$D445=""),"",INDEX('Bank Import'!$C$4:$C$1003,$D445-3))</f>
        <v/>
      </c>
      <c r="G445">
        <f>IF($A445="","",IF($D445="","UNMATCHED","Matched"))</f>
        <v/>
      </c>
    </row>
    <row r="446">
      <c r="A446">
        <f>IF(Payouts!A448="","",Payouts!A448)</f>
        <v/>
      </c>
      <c r="B446" s="7">
        <f>IF($A446="","",DATE(LEFT(Payouts!B448,4),MID(Payouts!B448,6,2),MID(Payouts!B448,9,2)))</f>
        <v/>
      </c>
      <c r="C446" s="8">
        <f>IF($A446="","",Payouts!C448)</f>
        <v/>
      </c>
      <c r="D446">
        <f>IF($A446="","",IF(SUMPRODUCT(MAX(IFERROR((ABS('Bank Import'!$C$4:$C$1003-$C446)&lt;0.005)*(ABS('Bank Import'!$A$4:$A$1003-$B446)&lt;=$J$1),0)*ROW('Bank Import'!$A$4:$A$1003)))=0,"",SUMPRODUCT(MAX(IFERROR((ABS('Bank Import'!$C$4:$C$1003-$C446)&lt;0.005)*(ABS('Bank Import'!$A$4:$A$1003-$B446)&lt;=$J$1),0)*ROW('Bank Import'!$A$4:$A$1003)))))</f>
        <v/>
      </c>
      <c r="E446" s="7">
        <f>IF(OR($A446="",$D446=""),"",INDEX('Bank Import'!$A$4:$A$1003,$D446-3))</f>
        <v/>
      </c>
      <c r="F446" s="8">
        <f>IF(OR($A446="",$D446=""),"",INDEX('Bank Import'!$C$4:$C$1003,$D446-3))</f>
        <v/>
      </c>
      <c r="G446">
        <f>IF($A446="","",IF($D446="","UNMATCHED","Matched"))</f>
        <v/>
      </c>
    </row>
    <row r="447">
      <c r="A447">
        <f>IF(Payouts!A449="","",Payouts!A449)</f>
        <v/>
      </c>
      <c r="B447" s="7">
        <f>IF($A447="","",DATE(LEFT(Payouts!B449,4),MID(Payouts!B449,6,2),MID(Payouts!B449,9,2)))</f>
        <v/>
      </c>
      <c r="C447" s="8">
        <f>IF($A447="","",Payouts!C449)</f>
        <v/>
      </c>
      <c r="D447">
        <f>IF($A447="","",IF(SUMPRODUCT(MAX(IFERROR((ABS('Bank Import'!$C$4:$C$1003-$C447)&lt;0.005)*(ABS('Bank Import'!$A$4:$A$1003-$B447)&lt;=$J$1),0)*ROW('Bank Import'!$A$4:$A$1003)))=0,"",SUMPRODUCT(MAX(IFERROR((ABS('Bank Import'!$C$4:$C$1003-$C447)&lt;0.005)*(ABS('Bank Import'!$A$4:$A$1003-$B447)&lt;=$J$1),0)*ROW('Bank Import'!$A$4:$A$1003)))))</f>
        <v/>
      </c>
      <c r="E447" s="7">
        <f>IF(OR($A447="",$D447=""),"",INDEX('Bank Import'!$A$4:$A$1003,$D447-3))</f>
        <v/>
      </c>
      <c r="F447" s="8">
        <f>IF(OR($A447="",$D447=""),"",INDEX('Bank Import'!$C$4:$C$1003,$D447-3))</f>
        <v/>
      </c>
      <c r="G447">
        <f>IF($A447="","",IF($D447="","UNMATCHED","Matched"))</f>
        <v/>
      </c>
    </row>
    <row r="448">
      <c r="A448">
        <f>IF(Payouts!A450="","",Payouts!A450)</f>
        <v/>
      </c>
      <c r="B448" s="7">
        <f>IF($A448="","",DATE(LEFT(Payouts!B450,4),MID(Payouts!B450,6,2),MID(Payouts!B450,9,2)))</f>
        <v/>
      </c>
      <c r="C448" s="8">
        <f>IF($A448="","",Payouts!C450)</f>
        <v/>
      </c>
      <c r="D448">
        <f>IF($A448="","",IF(SUMPRODUCT(MAX(IFERROR((ABS('Bank Import'!$C$4:$C$1003-$C448)&lt;0.005)*(ABS('Bank Import'!$A$4:$A$1003-$B448)&lt;=$J$1),0)*ROW('Bank Import'!$A$4:$A$1003)))=0,"",SUMPRODUCT(MAX(IFERROR((ABS('Bank Import'!$C$4:$C$1003-$C448)&lt;0.005)*(ABS('Bank Import'!$A$4:$A$1003-$B448)&lt;=$J$1),0)*ROW('Bank Import'!$A$4:$A$1003)))))</f>
        <v/>
      </c>
      <c r="E448" s="7">
        <f>IF(OR($A448="",$D448=""),"",INDEX('Bank Import'!$A$4:$A$1003,$D448-3))</f>
        <v/>
      </c>
      <c r="F448" s="8">
        <f>IF(OR($A448="",$D448=""),"",INDEX('Bank Import'!$C$4:$C$1003,$D448-3))</f>
        <v/>
      </c>
      <c r="G448">
        <f>IF($A448="","",IF($D448="","UNMATCHED","Matched"))</f>
        <v/>
      </c>
    </row>
    <row r="449">
      <c r="A449">
        <f>IF(Payouts!A451="","",Payouts!A451)</f>
        <v/>
      </c>
      <c r="B449" s="7">
        <f>IF($A449="","",DATE(LEFT(Payouts!B451,4),MID(Payouts!B451,6,2),MID(Payouts!B451,9,2)))</f>
        <v/>
      </c>
      <c r="C449" s="8">
        <f>IF($A449="","",Payouts!C451)</f>
        <v/>
      </c>
      <c r="D449">
        <f>IF($A449="","",IF(SUMPRODUCT(MAX(IFERROR((ABS('Bank Import'!$C$4:$C$1003-$C449)&lt;0.005)*(ABS('Bank Import'!$A$4:$A$1003-$B449)&lt;=$J$1),0)*ROW('Bank Import'!$A$4:$A$1003)))=0,"",SUMPRODUCT(MAX(IFERROR((ABS('Bank Import'!$C$4:$C$1003-$C449)&lt;0.005)*(ABS('Bank Import'!$A$4:$A$1003-$B449)&lt;=$J$1),0)*ROW('Bank Import'!$A$4:$A$1003)))))</f>
        <v/>
      </c>
      <c r="E449" s="7">
        <f>IF(OR($A449="",$D449=""),"",INDEX('Bank Import'!$A$4:$A$1003,$D449-3))</f>
        <v/>
      </c>
      <c r="F449" s="8">
        <f>IF(OR($A449="",$D449=""),"",INDEX('Bank Import'!$C$4:$C$1003,$D449-3))</f>
        <v/>
      </c>
      <c r="G449">
        <f>IF($A449="","",IF($D449="","UNMATCHED","Matched"))</f>
        <v/>
      </c>
    </row>
    <row r="450">
      <c r="A450">
        <f>IF(Payouts!A452="","",Payouts!A452)</f>
        <v/>
      </c>
      <c r="B450" s="7">
        <f>IF($A450="","",DATE(LEFT(Payouts!B452,4),MID(Payouts!B452,6,2),MID(Payouts!B452,9,2)))</f>
        <v/>
      </c>
      <c r="C450" s="8">
        <f>IF($A450="","",Payouts!C452)</f>
        <v/>
      </c>
      <c r="D450">
        <f>IF($A450="","",IF(SUMPRODUCT(MAX(IFERROR((ABS('Bank Import'!$C$4:$C$1003-$C450)&lt;0.005)*(ABS('Bank Import'!$A$4:$A$1003-$B450)&lt;=$J$1),0)*ROW('Bank Import'!$A$4:$A$1003)))=0,"",SUMPRODUCT(MAX(IFERROR((ABS('Bank Import'!$C$4:$C$1003-$C450)&lt;0.005)*(ABS('Bank Import'!$A$4:$A$1003-$B450)&lt;=$J$1),0)*ROW('Bank Import'!$A$4:$A$1003)))))</f>
        <v/>
      </c>
      <c r="E450" s="7">
        <f>IF(OR($A450="",$D450=""),"",INDEX('Bank Import'!$A$4:$A$1003,$D450-3))</f>
        <v/>
      </c>
      <c r="F450" s="8">
        <f>IF(OR($A450="",$D450=""),"",INDEX('Bank Import'!$C$4:$C$1003,$D450-3))</f>
        <v/>
      </c>
      <c r="G450">
        <f>IF($A450="","",IF($D450="","UNMATCHED","Matched"))</f>
        <v/>
      </c>
    </row>
    <row r="451">
      <c r="A451">
        <f>IF(Payouts!A453="","",Payouts!A453)</f>
        <v/>
      </c>
      <c r="B451" s="7">
        <f>IF($A451="","",DATE(LEFT(Payouts!B453,4),MID(Payouts!B453,6,2),MID(Payouts!B453,9,2)))</f>
        <v/>
      </c>
      <c r="C451" s="8">
        <f>IF($A451="","",Payouts!C453)</f>
        <v/>
      </c>
      <c r="D451">
        <f>IF($A451="","",IF(SUMPRODUCT(MAX(IFERROR((ABS('Bank Import'!$C$4:$C$1003-$C451)&lt;0.005)*(ABS('Bank Import'!$A$4:$A$1003-$B451)&lt;=$J$1),0)*ROW('Bank Import'!$A$4:$A$1003)))=0,"",SUMPRODUCT(MAX(IFERROR((ABS('Bank Import'!$C$4:$C$1003-$C451)&lt;0.005)*(ABS('Bank Import'!$A$4:$A$1003-$B451)&lt;=$J$1),0)*ROW('Bank Import'!$A$4:$A$1003)))))</f>
        <v/>
      </c>
      <c r="E451" s="7">
        <f>IF(OR($A451="",$D451=""),"",INDEX('Bank Import'!$A$4:$A$1003,$D451-3))</f>
        <v/>
      </c>
      <c r="F451" s="8">
        <f>IF(OR($A451="",$D451=""),"",INDEX('Bank Import'!$C$4:$C$1003,$D451-3))</f>
        <v/>
      </c>
      <c r="G451">
        <f>IF($A451="","",IF($D451="","UNMATCHED","Matched"))</f>
        <v/>
      </c>
    </row>
    <row r="452">
      <c r="A452">
        <f>IF(Payouts!A454="","",Payouts!A454)</f>
        <v/>
      </c>
      <c r="B452" s="7">
        <f>IF($A452="","",DATE(LEFT(Payouts!B454,4),MID(Payouts!B454,6,2),MID(Payouts!B454,9,2)))</f>
        <v/>
      </c>
      <c r="C452" s="8">
        <f>IF($A452="","",Payouts!C454)</f>
        <v/>
      </c>
      <c r="D452">
        <f>IF($A452="","",IF(SUMPRODUCT(MAX(IFERROR((ABS('Bank Import'!$C$4:$C$1003-$C452)&lt;0.005)*(ABS('Bank Import'!$A$4:$A$1003-$B452)&lt;=$J$1),0)*ROW('Bank Import'!$A$4:$A$1003)))=0,"",SUMPRODUCT(MAX(IFERROR((ABS('Bank Import'!$C$4:$C$1003-$C452)&lt;0.005)*(ABS('Bank Import'!$A$4:$A$1003-$B452)&lt;=$J$1),0)*ROW('Bank Import'!$A$4:$A$1003)))))</f>
        <v/>
      </c>
      <c r="E452" s="7">
        <f>IF(OR($A452="",$D452=""),"",INDEX('Bank Import'!$A$4:$A$1003,$D452-3))</f>
        <v/>
      </c>
      <c r="F452" s="8">
        <f>IF(OR($A452="",$D452=""),"",INDEX('Bank Import'!$C$4:$C$1003,$D452-3))</f>
        <v/>
      </c>
      <c r="G452">
        <f>IF($A452="","",IF($D452="","UNMATCHED","Matched"))</f>
        <v/>
      </c>
    </row>
    <row r="453">
      <c r="A453">
        <f>IF(Payouts!A455="","",Payouts!A455)</f>
        <v/>
      </c>
      <c r="B453" s="7">
        <f>IF($A453="","",DATE(LEFT(Payouts!B455,4),MID(Payouts!B455,6,2),MID(Payouts!B455,9,2)))</f>
        <v/>
      </c>
      <c r="C453" s="8">
        <f>IF($A453="","",Payouts!C455)</f>
        <v/>
      </c>
      <c r="D453">
        <f>IF($A453="","",IF(SUMPRODUCT(MAX(IFERROR((ABS('Bank Import'!$C$4:$C$1003-$C453)&lt;0.005)*(ABS('Bank Import'!$A$4:$A$1003-$B453)&lt;=$J$1),0)*ROW('Bank Import'!$A$4:$A$1003)))=0,"",SUMPRODUCT(MAX(IFERROR((ABS('Bank Import'!$C$4:$C$1003-$C453)&lt;0.005)*(ABS('Bank Import'!$A$4:$A$1003-$B453)&lt;=$J$1),0)*ROW('Bank Import'!$A$4:$A$1003)))))</f>
        <v/>
      </c>
      <c r="E453" s="7">
        <f>IF(OR($A453="",$D453=""),"",INDEX('Bank Import'!$A$4:$A$1003,$D453-3))</f>
        <v/>
      </c>
      <c r="F453" s="8">
        <f>IF(OR($A453="",$D453=""),"",INDEX('Bank Import'!$C$4:$C$1003,$D453-3))</f>
        <v/>
      </c>
      <c r="G453">
        <f>IF($A453="","",IF($D453="","UNMATCHED","Matched"))</f>
        <v/>
      </c>
    </row>
    <row r="454">
      <c r="A454">
        <f>IF(Payouts!A456="","",Payouts!A456)</f>
        <v/>
      </c>
      <c r="B454" s="7">
        <f>IF($A454="","",DATE(LEFT(Payouts!B456,4),MID(Payouts!B456,6,2),MID(Payouts!B456,9,2)))</f>
        <v/>
      </c>
      <c r="C454" s="8">
        <f>IF($A454="","",Payouts!C456)</f>
        <v/>
      </c>
      <c r="D454">
        <f>IF($A454="","",IF(SUMPRODUCT(MAX(IFERROR((ABS('Bank Import'!$C$4:$C$1003-$C454)&lt;0.005)*(ABS('Bank Import'!$A$4:$A$1003-$B454)&lt;=$J$1),0)*ROW('Bank Import'!$A$4:$A$1003)))=0,"",SUMPRODUCT(MAX(IFERROR((ABS('Bank Import'!$C$4:$C$1003-$C454)&lt;0.005)*(ABS('Bank Import'!$A$4:$A$1003-$B454)&lt;=$J$1),0)*ROW('Bank Import'!$A$4:$A$1003)))))</f>
        <v/>
      </c>
      <c r="E454" s="7">
        <f>IF(OR($A454="",$D454=""),"",INDEX('Bank Import'!$A$4:$A$1003,$D454-3))</f>
        <v/>
      </c>
      <c r="F454" s="8">
        <f>IF(OR($A454="",$D454=""),"",INDEX('Bank Import'!$C$4:$C$1003,$D454-3))</f>
        <v/>
      </c>
      <c r="G454">
        <f>IF($A454="","",IF($D454="","UNMATCHED","Matched"))</f>
        <v/>
      </c>
    </row>
    <row r="455">
      <c r="A455">
        <f>IF(Payouts!A457="","",Payouts!A457)</f>
        <v/>
      </c>
      <c r="B455" s="7">
        <f>IF($A455="","",DATE(LEFT(Payouts!B457,4),MID(Payouts!B457,6,2),MID(Payouts!B457,9,2)))</f>
        <v/>
      </c>
      <c r="C455" s="8">
        <f>IF($A455="","",Payouts!C457)</f>
        <v/>
      </c>
      <c r="D455">
        <f>IF($A455="","",IF(SUMPRODUCT(MAX(IFERROR((ABS('Bank Import'!$C$4:$C$1003-$C455)&lt;0.005)*(ABS('Bank Import'!$A$4:$A$1003-$B455)&lt;=$J$1),0)*ROW('Bank Import'!$A$4:$A$1003)))=0,"",SUMPRODUCT(MAX(IFERROR((ABS('Bank Import'!$C$4:$C$1003-$C455)&lt;0.005)*(ABS('Bank Import'!$A$4:$A$1003-$B455)&lt;=$J$1),0)*ROW('Bank Import'!$A$4:$A$1003)))))</f>
        <v/>
      </c>
      <c r="E455" s="7">
        <f>IF(OR($A455="",$D455=""),"",INDEX('Bank Import'!$A$4:$A$1003,$D455-3))</f>
        <v/>
      </c>
      <c r="F455" s="8">
        <f>IF(OR($A455="",$D455=""),"",INDEX('Bank Import'!$C$4:$C$1003,$D455-3))</f>
        <v/>
      </c>
      <c r="G455">
        <f>IF($A455="","",IF($D455="","UNMATCHED","Matched"))</f>
        <v/>
      </c>
    </row>
    <row r="456">
      <c r="A456">
        <f>IF(Payouts!A458="","",Payouts!A458)</f>
        <v/>
      </c>
      <c r="B456" s="7">
        <f>IF($A456="","",DATE(LEFT(Payouts!B458,4),MID(Payouts!B458,6,2),MID(Payouts!B458,9,2)))</f>
        <v/>
      </c>
      <c r="C456" s="8">
        <f>IF($A456="","",Payouts!C458)</f>
        <v/>
      </c>
      <c r="D456">
        <f>IF($A456="","",IF(SUMPRODUCT(MAX(IFERROR((ABS('Bank Import'!$C$4:$C$1003-$C456)&lt;0.005)*(ABS('Bank Import'!$A$4:$A$1003-$B456)&lt;=$J$1),0)*ROW('Bank Import'!$A$4:$A$1003)))=0,"",SUMPRODUCT(MAX(IFERROR((ABS('Bank Import'!$C$4:$C$1003-$C456)&lt;0.005)*(ABS('Bank Import'!$A$4:$A$1003-$B456)&lt;=$J$1),0)*ROW('Bank Import'!$A$4:$A$1003)))))</f>
        <v/>
      </c>
      <c r="E456" s="7">
        <f>IF(OR($A456="",$D456=""),"",INDEX('Bank Import'!$A$4:$A$1003,$D456-3))</f>
        <v/>
      </c>
      <c r="F456" s="8">
        <f>IF(OR($A456="",$D456=""),"",INDEX('Bank Import'!$C$4:$C$1003,$D456-3))</f>
        <v/>
      </c>
      <c r="G456">
        <f>IF($A456="","",IF($D456="","UNMATCHED","Matched"))</f>
        <v/>
      </c>
    </row>
    <row r="457">
      <c r="A457">
        <f>IF(Payouts!A459="","",Payouts!A459)</f>
        <v/>
      </c>
      <c r="B457" s="7">
        <f>IF($A457="","",DATE(LEFT(Payouts!B459,4),MID(Payouts!B459,6,2),MID(Payouts!B459,9,2)))</f>
        <v/>
      </c>
      <c r="C457" s="8">
        <f>IF($A457="","",Payouts!C459)</f>
        <v/>
      </c>
      <c r="D457">
        <f>IF($A457="","",IF(SUMPRODUCT(MAX(IFERROR((ABS('Bank Import'!$C$4:$C$1003-$C457)&lt;0.005)*(ABS('Bank Import'!$A$4:$A$1003-$B457)&lt;=$J$1),0)*ROW('Bank Import'!$A$4:$A$1003)))=0,"",SUMPRODUCT(MAX(IFERROR((ABS('Bank Import'!$C$4:$C$1003-$C457)&lt;0.005)*(ABS('Bank Import'!$A$4:$A$1003-$B457)&lt;=$J$1),0)*ROW('Bank Import'!$A$4:$A$1003)))))</f>
        <v/>
      </c>
      <c r="E457" s="7">
        <f>IF(OR($A457="",$D457=""),"",INDEX('Bank Import'!$A$4:$A$1003,$D457-3))</f>
        <v/>
      </c>
      <c r="F457" s="8">
        <f>IF(OR($A457="",$D457=""),"",INDEX('Bank Import'!$C$4:$C$1003,$D457-3))</f>
        <v/>
      </c>
      <c r="G457">
        <f>IF($A457="","",IF($D457="","UNMATCHED","Matched"))</f>
        <v/>
      </c>
    </row>
    <row r="458">
      <c r="A458">
        <f>IF(Payouts!A460="","",Payouts!A460)</f>
        <v/>
      </c>
      <c r="B458" s="7">
        <f>IF($A458="","",DATE(LEFT(Payouts!B460,4),MID(Payouts!B460,6,2),MID(Payouts!B460,9,2)))</f>
        <v/>
      </c>
      <c r="C458" s="8">
        <f>IF($A458="","",Payouts!C460)</f>
        <v/>
      </c>
      <c r="D458">
        <f>IF($A458="","",IF(SUMPRODUCT(MAX(IFERROR((ABS('Bank Import'!$C$4:$C$1003-$C458)&lt;0.005)*(ABS('Bank Import'!$A$4:$A$1003-$B458)&lt;=$J$1),0)*ROW('Bank Import'!$A$4:$A$1003)))=0,"",SUMPRODUCT(MAX(IFERROR((ABS('Bank Import'!$C$4:$C$1003-$C458)&lt;0.005)*(ABS('Bank Import'!$A$4:$A$1003-$B458)&lt;=$J$1),0)*ROW('Bank Import'!$A$4:$A$1003)))))</f>
        <v/>
      </c>
      <c r="E458" s="7">
        <f>IF(OR($A458="",$D458=""),"",INDEX('Bank Import'!$A$4:$A$1003,$D458-3))</f>
        <v/>
      </c>
      <c r="F458" s="8">
        <f>IF(OR($A458="",$D458=""),"",INDEX('Bank Import'!$C$4:$C$1003,$D458-3))</f>
        <v/>
      </c>
      <c r="G458">
        <f>IF($A458="","",IF($D458="","UNMATCHED","Matched"))</f>
        <v/>
      </c>
    </row>
    <row r="459">
      <c r="A459">
        <f>IF(Payouts!A461="","",Payouts!A461)</f>
        <v/>
      </c>
      <c r="B459" s="7">
        <f>IF($A459="","",DATE(LEFT(Payouts!B461,4),MID(Payouts!B461,6,2),MID(Payouts!B461,9,2)))</f>
        <v/>
      </c>
      <c r="C459" s="8">
        <f>IF($A459="","",Payouts!C461)</f>
        <v/>
      </c>
      <c r="D459">
        <f>IF($A459="","",IF(SUMPRODUCT(MAX(IFERROR((ABS('Bank Import'!$C$4:$C$1003-$C459)&lt;0.005)*(ABS('Bank Import'!$A$4:$A$1003-$B459)&lt;=$J$1),0)*ROW('Bank Import'!$A$4:$A$1003)))=0,"",SUMPRODUCT(MAX(IFERROR((ABS('Bank Import'!$C$4:$C$1003-$C459)&lt;0.005)*(ABS('Bank Import'!$A$4:$A$1003-$B459)&lt;=$J$1),0)*ROW('Bank Import'!$A$4:$A$1003)))))</f>
        <v/>
      </c>
      <c r="E459" s="7">
        <f>IF(OR($A459="",$D459=""),"",INDEX('Bank Import'!$A$4:$A$1003,$D459-3))</f>
        <v/>
      </c>
      <c r="F459" s="8">
        <f>IF(OR($A459="",$D459=""),"",INDEX('Bank Import'!$C$4:$C$1003,$D459-3))</f>
        <v/>
      </c>
      <c r="G459">
        <f>IF($A459="","",IF($D459="","UNMATCHED","Matched"))</f>
        <v/>
      </c>
    </row>
    <row r="460">
      <c r="A460">
        <f>IF(Payouts!A462="","",Payouts!A462)</f>
        <v/>
      </c>
      <c r="B460" s="7">
        <f>IF($A460="","",DATE(LEFT(Payouts!B462,4),MID(Payouts!B462,6,2),MID(Payouts!B462,9,2)))</f>
        <v/>
      </c>
      <c r="C460" s="8">
        <f>IF($A460="","",Payouts!C462)</f>
        <v/>
      </c>
      <c r="D460">
        <f>IF($A460="","",IF(SUMPRODUCT(MAX(IFERROR((ABS('Bank Import'!$C$4:$C$1003-$C460)&lt;0.005)*(ABS('Bank Import'!$A$4:$A$1003-$B460)&lt;=$J$1),0)*ROW('Bank Import'!$A$4:$A$1003)))=0,"",SUMPRODUCT(MAX(IFERROR((ABS('Bank Import'!$C$4:$C$1003-$C460)&lt;0.005)*(ABS('Bank Import'!$A$4:$A$1003-$B460)&lt;=$J$1),0)*ROW('Bank Import'!$A$4:$A$1003)))))</f>
        <v/>
      </c>
      <c r="E460" s="7">
        <f>IF(OR($A460="",$D460=""),"",INDEX('Bank Import'!$A$4:$A$1003,$D460-3))</f>
        <v/>
      </c>
      <c r="F460" s="8">
        <f>IF(OR($A460="",$D460=""),"",INDEX('Bank Import'!$C$4:$C$1003,$D460-3))</f>
        <v/>
      </c>
      <c r="G460">
        <f>IF($A460="","",IF($D460="","UNMATCHED","Matched"))</f>
        <v/>
      </c>
    </row>
    <row r="461">
      <c r="A461">
        <f>IF(Payouts!A463="","",Payouts!A463)</f>
        <v/>
      </c>
      <c r="B461" s="7">
        <f>IF($A461="","",DATE(LEFT(Payouts!B463,4),MID(Payouts!B463,6,2),MID(Payouts!B463,9,2)))</f>
        <v/>
      </c>
      <c r="C461" s="8">
        <f>IF($A461="","",Payouts!C463)</f>
        <v/>
      </c>
      <c r="D461">
        <f>IF($A461="","",IF(SUMPRODUCT(MAX(IFERROR((ABS('Bank Import'!$C$4:$C$1003-$C461)&lt;0.005)*(ABS('Bank Import'!$A$4:$A$1003-$B461)&lt;=$J$1),0)*ROW('Bank Import'!$A$4:$A$1003)))=0,"",SUMPRODUCT(MAX(IFERROR((ABS('Bank Import'!$C$4:$C$1003-$C461)&lt;0.005)*(ABS('Bank Import'!$A$4:$A$1003-$B461)&lt;=$J$1),0)*ROW('Bank Import'!$A$4:$A$1003)))))</f>
        <v/>
      </c>
      <c r="E461" s="7">
        <f>IF(OR($A461="",$D461=""),"",INDEX('Bank Import'!$A$4:$A$1003,$D461-3))</f>
        <v/>
      </c>
      <c r="F461" s="8">
        <f>IF(OR($A461="",$D461=""),"",INDEX('Bank Import'!$C$4:$C$1003,$D461-3))</f>
        <v/>
      </c>
      <c r="G461">
        <f>IF($A461="","",IF($D461="","UNMATCHED","Matched"))</f>
        <v/>
      </c>
    </row>
    <row r="462">
      <c r="A462">
        <f>IF(Payouts!A464="","",Payouts!A464)</f>
        <v/>
      </c>
      <c r="B462" s="7">
        <f>IF($A462="","",DATE(LEFT(Payouts!B464,4),MID(Payouts!B464,6,2),MID(Payouts!B464,9,2)))</f>
        <v/>
      </c>
      <c r="C462" s="8">
        <f>IF($A462="","",Payouts!C464)</f>
        <v/>
      </c>
      <c r="D462">
        <f>IF($A462="","",IF(SUMPRODUCT(MAX(IFERROR((ABS('Bank Import'!$C$4:$C$1003-$C462)&lt;0.005)*(ABS('Bank Import'!$A$4:$A$1003-$B462)&lt;=$J$1),0)*ROW('Bank Import'!$A$4:$A$1003)))=0,"",SUMPRODUCT(MAX(IFERROR((ABS('Bank Import'!$C$4:$C$1003-$C462)&lt;0.005)*(ABS('Bank Import'!$A$4:$A$1003-$B462)&lt;=$J$1),0)*ROW('Bank Import'!$A$4:$A$1003)))))</f>
        <v/>
      </c>
      <c r="E462" s="7">
        <f>IF(OR($A462="",$D462=""),"",INDEX('Bank Import'!$A$4:$A$1003,$D462-3))</f>
        <v/>
      </c>
      <c r="F462" s="8">
        <f>IF(OR($A462="",$D462=""),"",INDEX('Bank Import'!$C$4:$C$1003,$D462-3))</f>
        <v/>
      </c>
      <c r="G462">
        <f>IF($A462="","",IF($D462="","UNMATCHED","Matched"))</f>
        <v/>
      </c>
    </row>
    <row r="463">
      <c r="A463">
        <f>IF(Payouts!A465="","",Payouts!A465)</f>
        <v/>
      </c>
      <c r="B463" s="7">
        <f>IF($A463="","",DATE(LEFT(Payouts!B465,4),MID(Payouts!B465,6,2),MID(Payouts!B465,9,2)))</f>
        <v/>
      </c>
      <c r="C463" s="8">
        <f>IF($A463="","",Payouts!C465)</f>
        <v/>
      </c>
      <c r="D463">
        <f>IF($A463="","",IF(SUMPRODUCT(MAX(IFERROR((ABS('Bank Import'!$C$4:$C$1003-$C463)&lt;0.005)*(ABS('Bank Import'!$A$4:$A$1003-$B463)&lt;=$J$1),0)*ROW('Bank Import'!$A$4:$A$1003)))=0,"",SUMPRODUCT(MAX(IFERROR((ABS('Bank Import'!$C$4:$C$1003-$C463)&lt;0.005)*(ABS('Bank Import'!$A$4:$A$1003-$B463)&lt;=$J$1),0)*ROW('Bank Import'!$A$4:$A$1003)))))</f>
        <v/>
      </c>
      <c r="E463" s="7">
        <f>IF(OR($A463="",$D463=""),"",INDEX('Bank Import'!$A$4:$A$1003,$D463-3))</f>
        <v/>
      </c>
      <c r="F463" s="8">
        <f>IF(OR($A463="",$D463=""),"",INDEX('Bank Import'!$C$4:$C$1003,$D463-3))</f>
        <v/>
      </c>
      <c r="G463">
        <f>IF($A463="","",IF($D463="","UNMATCHED","Matched"))</f>
        <v/>
      </c>
    </row>
    <row r="464">
      <c r="A464">
        <f>IF(Payouts!A466="","",Payouts!A466)</f>
        <v/>
      </c>
      <c r="B464" s="7">
        <f>IF($A464="","",DATE(LEFT(Payouts!B466,4),MID(Payouts!B466,6,2),MID(Payouts!B466,9,2)))</f>
        <v/>
      </c>
      <c r="C464" s="8">
        <f>IF($A464="","",Payouts!C466)</f>
        <v/>
      </c>
      <c r="D464">
        <f>IF($A464="","",IF(SUMPRODUCT(MAX(IFERROR((ABS('Bank Import'!$C$4:$C$1003-$C464)&lt;0.005)*(ABS('Bank Import'!$A$4:$A$1003-$B464)&lt;=$J$1),0)*ROW('Bank Import'!$A$4:$A$1003)))=0,"",SUMPRODUCT(MAX(IFERROR((ABS('Bank Import'!$C$4:$C$1003-$C464)&lt;0.005)*(ABS('Bank Import'!$A$4:$A$1003-$B464)&lt;=$J$1),0)*ROW('Bank Import'!$A$4:$A$1003)))))</f>
        <v/>
      </c>
      <c r="E464" s="7">
        <f>IF(OR($A464="",$D464=""),"",INDEX('Bank Import'!$A$4:$A$1003,$D464-3))</f>
        <v/>
      </c>
      <c r="F464" s="8">
        <f>IF(OR($A464="",$D464=""),"",INDEX('Bank Import'!$C$4:$C$1003,$D464-3))</f>
        <v/>
      </c>
      <c r="G464">
        <f>IF($A464="","",IF($D464="","UNMATCHED","Matched"))</f>
        <v/>
      </c>
    </row>
    <row r="465">
      <c r="A465">
        <f>IF(Payouts!A467="","",Payouts!A467)</f>
        <v/>
      </c>
      <c r="B465" s="7">
        <f>IF($A465="","",DATE(LEFT(Payouts!B467,4),MID(Payouts!B467,6,2),MID(Payouts!B467,9,2)))</f>
        <v/>
      </c>
      <c r="C465" s="8">
        <f>IF($A465="","",Payouts!C467)</f>
        <v/>
      </c>
      <c r="D465">
        <f>IF($A465="","",IF(SUMPRODUCT(MAX(IFERROR((ABS('Bank Import'!$C$4:$C$1003-$C465)&lt;0.005)*(ABS('Bank Import'!$A$4:$A$1003-$B465)&lt;=$J$1),0)*ROW('Bank Import'!$A$4:$A$1003)))=0,"",SUMPRODUCT(MAX(IFERROR((ABS('Bank Import'!$C$4:$C$1003-$C465)&lt;0.005)*(ABS('Bank Import'!$A$4:$A$1003-$B465)&lt;=$J$1),0)*ROW('Bank Import'!$A$4:$A$1003)))))</f>
        <v/>
      </c>
      <c r="E465" s="7">
        <f>IF(OR($A465="",$D465=""),"",INDEX('Bank Import'!$A$4:$A$1003,$D465-3))</f>
        <v/>
      </c>
      <c r="F465" s="8">
        <f>IF(OR($A465="",$D465=""),"",INDEX('Bank Import'!$C$4:$C$1003,$D465-3))</f>
        <v/>
      </c>
      <c r="G465">
        <f>IF($A465="","",IF($D465="","UNMATCHED","Matched"))</f>
        <v/>
      </c>
    </row>
    <row r="466">
      <c r="A466">
        <f>IF(Payouts!A468="","",Payouts!A468)</f>
        <v/>
      </c>
      <c r="B466" s="7">
        <f>IF($A466="","",DATE(LEFT(Payouts!B468,4),MID(Payouts!B468,6,2),MID(Payouts!B468,9,2)))</f>
        <v/>
      </c>
      <c r="C466" s="8">
        <f>IF($A466="","",Payouts!C468)</f>
        <v/>
      </c>
      <c r="D466">
        <f>IF($A466="","",IF(SUMPRODUCT(MAX(IFERROR((ABS('Bank Import'!$C$4:$C$1003-$C466)&lt;0.005)*(ABS('Bank Import'!$A$4:$A$1003-$B466)&lt;=$J$1),0)*ROW('Bank Import'!$A$4:$A$1003)))=0,"",SUMPRODUCT(MAX(IFERROR((ABS('Bank Import'!$C$4:$C$1003-$C466)&lt;0.005)*(ABS('Bank Import'!$A$4:$A$1003-$B466)&lt;=$J$1),0)*ROW('Bank Import'!$A$4:$A$1003)))))</f>
        <v/>
      </c>
      <c r="E466" s="7">
        <f>IF(OR($A466="",$D466=""),"",INDEX('Bank Import'!$A$4:$A$1003,$D466-3))</f>
        <v/>
      </c>
      <c r="F466" s="8">
        <f>IF(OR($A466="",$D466=""),"",INDEX('Bank Import'!$C$4:$C$1003,$D466-3))</f>
        <v/>
      </c>
      <c r="G466">
        <f>IF($A466="","",IF($D466="","UNMATCHED","Matched"))</f>
        <v/>
      </c>
    </row>
    <row r="467">
      <c r="A467">
        <f>IF(Payouts!A469="","",Payouts!A469)</f>
        <v/>
      </c>
      <c r="B467" s="7">
        <f>IF($A467="","",DATE(LEFT(Payouts!B469,4),MID(Payouts!B469,6,2),MID(Payouts!B469,9,2)))</f>
        <v/>
      </c>
      <c r="C467" s="8">
        <f>IF($A467="","",Payouts!C469)</f>
        <v/>
      </c>
      <c r="D467">
        <f>IF($A467="","",IF(SUMPRODUCT(MAX(IFERROR((ABS('Bank Import'!$C$4:$C$1003-$C467)&lt;0.005)*(ABS('Bank Import'!$A$4:$A$1003-$B467)&lt;=$J$1),0)*ROW('Bank Import'!$A$4:$A$1003)))=0,"",SUMPRODUCT(MAX(IFERROR((ABS('Bank Import'!$C$4:$C$1003-$C467)&lt;0.005)*(ABS('Bank Import'!$A$4:$A$1003-$B467)&lt;=$J$1),0)*ROW('Bank Import'!$A$4:$A$1003)))))</f>
        <v/>
      </c>
      <c r="E467" s="7">
        <f>IF(OR($A467="",$D467=""),"",INDEX('Bank Import'!$A$4:$A$1003,$D467-3))</f>
        <v/>
      </c>
      <c r="F467" s="8">
        <f>IF(OR($A467="",$D467=""),"",INDEX('Bank Import'!$C$4:$C$1003,$D467-3))</f>
        <v/>
      </c>
      <c r="G467">
        <f>IF($A467="","",IF($D467="","UNMATCHED","Matched"))</f>
        <v/>
      </c>
    </row>
    <row r="468">
      <c r="A468">
        <f>IF(Payouts!A470="","",Payouts!A470)</f>
        <v/>
      </c>
      <c r="B468" s="7">
        <f>IF($A468="","",DATE(LEFT(Payouts!B470,4),MID(Payouts!B470,6,2),MID(Payouts!B470,9,2)))</f>
        <v/>
      </c>
      <c r="C468" s="8">
        <f>IF($A468="","",Payouts!C470)</f>
        <v/>
      </c>
      <c r="D468">
        <f>IF($A468="","",IF(SUMPRODUCT(MAX(IFERROR((ABS('Bank Import'!$C$4:$C$1003-$C468)&lt;0.005)*(ABS('Bank Import'!$A$4:$A$1003-$B468)&lt;=$J$1),0)*ROW('Bank Import'!$A$4:$A$1003)))=0,"",SUMPRODUCT(MAX(IFERROR((ABS('Bank Import'!$C$4:$C$1003-$C468)&lt;0.005)*(ABS('Bank Import'!$A$4:$A$1003-$B468)&lt;=$J$1),0)*ROW('Bank Import'!$A$4:$A$1003)))))</f>
        <v/>
      </c>
      <c r="E468" s="7">
        <f>IF(OR($A468="",$D468=""),"",INDEX('Bank Import'!$A$4:$A$1003,$D468-3))</f>
        <v/>
      </c>
      <c r="F468" s="8">
        <f>IF(OR($A468="",$D468=""),"",INDEX('Bank Import'!$C$4:$C$1003,$D468-3))</f>
        <v/>
      </c>
      <c r="G468">
        <f>IF($A468="","",IF($D468="","UNMATCHED","Matched"))</f>
        <v/>
      </c>
    </row>
    <row r="469">
      <c r="A469">
        <f>IF(Payouts!A471="","",Payouts!A471)</f>
        <v/>
      </c>
      <c r="B469" s="7">
        <f>IF($A469="","",DATE(LEFT(Payouts!B471,4),MID(Payouts!B471,6,2),MID(Payouts!B471,9,2)))</f>
        <v/>
      </c>
      <c r="C469" s="8">
        <f>IF($A469="","",Payouts!C471)</f>
        <v/>
      </c>
      <c r="D469">
        <f>IF($A469="","",IF(SUMPRODUCT(MAX(IFERROR((ABS('Bank Import'!$C$4:$C$1003-$C469)&lt;0.005)*(ABS('Bank Import'!$A$4:$A$1003-$B469)&lt;=$J$1),0)*ROW('Bank Import'!$A$4:$A$1003)))=0,"",SUMPRODUCT(MAX(IFERROR((ABS('Bank Import'!$C$4:$C$1003-$C469)&lt;0.005)*(ABS('Bank Import'!$A$4:$A$1003-$B469)&lt;=$J$1),0)*ROW('Bank Import'!$A$4:$A$1003)))))</f>
        <v/>
      </c>
      <c r="E469" s="7">
        <f>IF(OR($A469="",$D469=""),"",INDEX('Bank Import'!$A$4:$A$1003,$D469-3))</f>
        <v/>
      </c>
      <c r="F469" s="8">
        <f>IF(OR($A469="",$D469=""),"",INDEX('Bank Import'!$C$4:$C$1003,$D469-3))</f>
        <v/>
      </c>
      <c r="G469">
        <f>IF($A469="","",IF($D469="","UNMATCHED","Matched"))</f>
        <v/>
      </c>
    </row>
    <row r="470">
      <c r="A470">
        <f>IF(Payouts!A472="","",Payouts!A472)</f>
        <v/>
      </c>
      <c r="B470" s="7">
        <f>IF($A470="","",DATE(LEFT(Payouts!B472,4),MID(Payouts!B472,6,2),MID(Payouts!B472,9,2)))</f>
        <v/>
      </c>
      <c r="C470" s="8">
        <f>IF($A470="","",Payouts!C472)</f>
        <v/>
      </c>
      <c r="D470">
        <f>IF($A470="","",IF(SUMPRODUCT(MAX(IFERROR((ABS('Bank Import'!$C$4:$C$1003-$C470)&lt;0.005)*(ABS('Bank Import'!$A$4:$A$1003-$B470)&lt;=$J$1),0)*ROW('Bank Import'!$A$4:$A$1003)))=0,"",SUMPRODUCT(MAX(IFERROR((ABS('Bank Import'!$C$4:$C$1003-$C470)&lt;0.005)*(ABS('Bank Import'!$A$4:$A$1003-$B470)&lt;=$J$1),0)*ROW('Bank Import'!$A$4:$A$1003)))))</f>
        <v/>
      </c>
      <c r="E470" s="7">
        <f>IF(OR($A470="",$D470=""),"",INDEX('Bank Import'!$A$4:$A$1003,$D470-3))</f>
        <v/>
      </c>
      <c r="F470" s="8">
        <f>IF(OR($A470="",$D470=""),"",INDEX('Bank Import'!$C$4:$C$1003,$D470-3))</f>
        <v/>
      </c>
      <c r="G470">
        <f>IF($A470="","",IF($D470="","UNMATCHED","Matched"))</f>
        <v/>
      </c>
    </row>
    <row r="471">
      <c r="A471">
        <f>IF(Payouts!A473="","",Payouts!A473)</f>
        <v/>
      </c>
      <c r="B471" s="7">
        <f>IF($A471="","",DATE(LEFT(Payouts!B473,4),MID(Payouts!B473,6,2),MID(Payouts!B473,9,2)))</f>
        <v/>
      </c>
      <c r="C471" s="8">
        <f>IF($A471="","",Payouts!C473)</f>
        <v/>
      </c>
      <c r="D471">
        <f>IF($A471="","",IF(SUMPRODUCT(MAX(IFERROR((ABS('Bank Import'!$C$4:$C$1003-$C471)&lt;0.005)*(ABS('Bank Import'!$A$4:$A$1003-$B471)&lt;=$J$1),0)*ROW('Bank Import'!$A$4:$A$1003)))=0,"",SUMPRODUCT(MAX(IFERROR((ABS('Bank Import'!$C$4:$C$1003-$C471)&lt;0.005)*(ABS('Bank Import'!$A$4:$A$1003-$B471)&lt;=$J$1),0)*ROW('Bank Import'!$A$4:$A$1003)))))</f>
        <v/>
      </c>
      <c r="E471" s="7">
        <f>IF(OR($A471="",$D471=""),"",INDEX('Bank Import'!$A$4:$A$1003,$D471-3))</f>
        <v/>
      </c>
      <c r="F471" s="8">
        <f>IF(OR($A471="",$D471=""),"",INDEX('Bank Import'!$C$4:$C$1003,$D471-3))</f>
        <v/>
      </c>
      <c r="G471">
        <f>IF($A471="","",IF($D471="","UNMATCHED","Matched"))</f>
        <v/>
      </c>
    </row>
    <row r="472">
      <c r="A472">
        <f>IF(Payouts!A474="","",Payouts!A474)</f>
        <v/>
      </c>
      <c r="B472" s="7">
        <f>IF($A472="","",DATE(LEFT(Payouts!B474,4),MID(Payouts!B474,6,2),MID(Payouts!B474,9,2)))</f>
        <v/>
      </c>
      <c r="C472" s="8">
        <f>IF($A472="","",Payouts!C474)</f>
        <v/>
      </c>
      <c r="D472">
        <f>IF($A472="","",IF(SUMPRODUCT(MAX(IFERROR((ABS('Bank Import'!$C$4:$C$1003-$C472)&lt;0.005)*(ABS('Bank Import'!$A$4:$A$1003-$B472)&lt;=$J$1),0)*ROW('Bank Import'!$A$4:$A$1003)))=0,"",SUMPRODUCT(MAX(IFERROR((ABS('Bank Import'!$C$4:$C$1003-$C472)&lt;0.005)*(ABS('Bank Import'!$A$4:$A$1003-$B472)&lt;=$J$1),0)*ROW('Bank Import'!$A$4:$A$1003)))))</f>
        <v/>
      </c>
      <c r="E472" s="7">
        <f>IF(OR($A472="",$D472=""),"",INDEX('Bank Import'!$A$4:$A$1003,$D472-3))</f>
        <v/>
      </c>
      <c r="F472" s="8">
        <f>IF(OR($A472="",$D472=""),"",INDEX('Bank Import'!$C$4:$C$1003,$D472-3))</f>
        <v/>
      </c>
      <c r="G472">
        <f>IF($A472="","",IF($D472="","UNMATCHED","Matched"))</f>
        <v/>
      </c>
    </row>
    <row r="473">
      <c r="A473">
        <f>IF(Payouts!A475="","",Payouts!A475)</f>
        <v/>
      </c>
      <c r="B473" s="7">
        <f>IF($A473="","",DATE(LEFT(Payouts!B475,4),MID(Payouts!B475,6,2),MID(Payouts!B475,9,2)))</f>
        <v/>
      </c>
      <c r="C473" s="8">
        <f>IF($A473="","",Payouts!C475)</f>
        <v/>
      </c>
      <c r="D473">
        <f>IF($A473="","",IF(SUMPRODUCT(MAX(IFERROR((ABS('Bank Import'!$C$4:$C$1003-$C473)&lt;0.005)*(ABS('Bank Import'!$A$4:$A$1003-$B473)&lt;=$J$1),0)*ROW('Bank Import'!$A$4:$A$1003)))=0,"",SUMPRODUCT(MAX(IFERROR((ABS('Bank Import'!$C$4:$C$1003-$C473)&lt;0.005)*(ABS('Bank Import'!$A$4:$A$1003-$B473)&lt;=$J$1),0)*ROW('Bank Import'!$A$4:$A$1003)))))</f>
        <v/>
      </c>
      <c r="E473" s="7">
        <f>IF(OR($A473="",$D473=""),"",INDEX('Bank Import'!$A$4:$A$1003,$D473-3))</f>
        <v/>
      </c>
      <c r="F473" s="8">
        <f>IF(OR($A473="",$D473=""),"",INDEX('Bank Import'!$C$4:$C$1003,$D473-3))</f>
        <v/>
      </c>
      <c r="G473">
        <f>IF($A473="","",IF($D473="","UNMATCHED","Matched"))</f>
        <v/>
      </c>
    </row>
    <row r="474">
      <c r="A474">
        <f>IF(Payouts!A476="","",Payouts!A476)</f>
        <v/>
      </c>
      <c r="B474" s="7">
        <f>IF($A474="","",DATE(LEFT(Payouts!B476,4),MID(Payouts!B476,6,2),MID(Payouts!B476,9,2)))</f>
        <v/>
      </c>
      <c r="C474" s="8">
        <f>IF($A474="","",Payouts!C476)</f>
        <v/>
      </c>
      <c r="D474">
        <f>IF($A474="","",IF(SUMPRODUCT(MAX(IFERROR((ABS('Bank Import'!$C$4:$C$1003-$C474)&lt;0.005)*(ABS('Bank Import'!$A$4:$A$1003-$B474)&lt;=$J$1),0)*ROW('Bank Import'!$A$4:$A$1003)))=0,"",SUMPRODUCT(MAX(IFERROR((ABS('Bank Import'!$C$4:$C$1003-$C474)&lt;0.005)*(ABS('Bank Import'!$A$4:$A$1003-$B474)&lt;=$J$1),0)*ROW('Bank Import'!$A$4:$A$1003)))))</f>
        <v/>
      </c>
      <c r="E474" s="7">
        <f>IF(OR($A474="",$D474=""),"",INDEX('Bank Import'!$A$4:$A$1003,$D474-3))</f>
        <v/>
      </c>
      <c r="F474" s="8">
        <f>IF(OR($A474="",$D474=""),"",INDEX('Bank Import'!$C$4:$C$1003,$D474-3))</f>
        <v/>
      </c>
      <c r="G474">
        <f>IF($A474="","",IF($D474="","UNMATCHED","Matched"))</f>
        <v/>
      </c>
    </row>
    <row r="475">
      <c r="A475">
        <f>IF(Payouts!A477="","",Payouts!A477)</f>
        <v/>
      </c>
      <c r="B475" s="7">
        <f>IF($A475="","",DATE(LEFT(Payouts!B477,4),MID(Payouts!B477,6,2),MID(Payouts!B477,9,2)))</f>
        <v/>
      </c>
      <c r="C475" s="8">
        <f>IF($A475="","",Payouts!C477)</f>
        <v/>
      </c>
      <c r="D475">
        <f>IF($A475="","",IF(SUMPRODUCT(MAX(IFERROR((ABS('Bank Import'!$C$4:$C$1003-$C475)&lt;0.005)*(ABS('Bank Import'!$A$4:$A$1003-$B475)&lt;=$J$1),0)*ROW('Bank Import'!$A$4:$A$1003)))=0,"",SUMPRODUCT(MAX(IFERROR((ABS('Bank Import'!$C$4:$C$1003-$C475)&lt;0.005)*(ABS('Bank Import'!$A$4:$A$1003-$B475)&lt;=$J$1),0)*ROW('Bank Import'!$A$4:$A$1003)))))</f>
        <v/>
      </c>
      <c r="E475" s="7">
        <f>IF(OR($A475="",$D475=""),"",INDEX('Bank Import'!$A$4:$A$1003,$D475-3))</f>
        <v/>
      </c>
      <c r="F475" s="8">
        <f>IF(OR($A475="",$D475=""),"",INDEX('Bank Import'!$C$4:$C$1003,$D475-3))</f>
        <v/>
      </c>
      <c r="G475">
        <f>IF($A475="","",IF($D475="","UNMATCHED","Matched"))</f>
        <v/>
      </c>
    </row>
    <row r="476">
      <c r="A476">
        <f>IF(Payouts!A478="","",Payouts!A478)</f>
        <v/>
      </c>
      <c r="B476" s="7">
        <f>IF($A476="","",DATE(LEFT(Payouts!B478,4),MID(Payouts!B478,6,2),MID(Payouts!B478,9,2)))</f>
        <v/>
      </c>
      <c r="C476" s="8">
        <f>IF($A476="","",Payouts!C478)</f>
        <v/>
      </c>
      <c r="D476">
        <f>IF($A476="","",IF(SUMPRODUCT(MAX(IFERROR((ABS('Bank Import'!$C$4:$C$1003-$C476)&lt;0.005)*(ABS('Bank Import'!$A$4:$A$1003-$B476)&lt;=$J$1),0)*ROW('Bank Import'!$A$4:$A$1003)))=0,"",SUMPRODUCT(MAX(IFERROR((ABS('Bank Import'!$C$4:$C$1003-$C476)&lt;0.005)*(ABS('Bank Import'!$A$4:$A$1003-$B476)&lt;=$J$1),0)*ROW('Bank Import'!$A$4:$A$1003)))))</f>
        <v/>
      </c>
      <c r="E476" s="7">
        <f>IF(OR($A476="",$D476=""),"",INDEX('Bank Import'!$A$4:$A$1003,$D476-3))</f>
        <v/>
      </c>
      <c r="F476" s="8">
        <f>IF(OR($A476="",$D476=""),"",INDEX('Bank Import'!$C$4:$C$1003,$D476-3))</f>
        <v/>
      </c>
      <c r="G476">
        <f>IF($A476="","",IF($D476="","UNMATCHED","Matched"))</f>
        <v/>
      </c>
    </row>
    <row r="477">
      <c r="A477">
        <f>IF(Payouts!A479="","",Payouts!A479)</f>
        <v/>
      </c>
      <c r="B477" s="7">
        <f>IF($A477="","",DATE(LEFT(Payouts!B479,4),MID(Payouts!B479,6,2),MID(Payouts!B479,9,2)))</f>
        <v/>
      </c>
      <c r="C477" s="8">
        <f>IF($A477="","",Payouts!C479)</f>
        <v/>
      </c>
      <c r="D477">
        <f>IF($A477="","",IF(SUMPRODUCT(MAX(IFERROR((ABS('Bank Import'!$C$4:$C$1003-$C477)&lt;0.005)*(ABS('Bank Import'!$A$4:$A$1003-$B477)&lt;=$J$1),0)*ROW('Bank Import'!$A$4:$A$1003)))=0,"",SUMPRODUCT(MAX(IFERROR((ABS('Bank Import'!$C$4:$C$1003-$C477)&lt;0.005)*(ABS('Bank Import'!$A$4:$A$1003-$B477)&lt;=$J$1),0)*ROW('Bank Import'!$A$4:$A$1003)))))</f>
        <v/>
      </c>
      <c r="E477" s="7">
        <f>IF(OR($A477="",$D477=""),"",INDEX('Bank Import'!$A$4:$A$1003,$D477-3))</f>
        <v/>
      </c>
      <c r="F477" s="8">
        <f>IF(OR($A477="",$D477=""),"",INDEX('Bank Import'!$C$4:$C$1003,$D477-3))</f>
        <v/>
      </c>
      <c r="G477">
        <f>IF($A477="","",IF($D477="","UNMATCHED","Matched"))</f>
        <v/>
      </c>
    </row>
    <row r="478">
      <c r="A478">
        <f>IF(Payouts!A480="","",Payouts!A480)</f>
        <v/>
      </c>
      <c r="B478" s="7">
        <f>IF($A478="","",DATE(LEFT(Payouts!B480,4),MID(Payouts!B480,6,2),MID(Payouts!B480,9,2)))</f>
        <v/>
      </c>
      <c r="C478" s="8">
        <f>IF($A478="","",Payouts!C480)</f>
        <v/>
      </c>
      <c r="D478">
        <f>IF($A478="","",IF(SUMPRODUCT(MAX(IFERROR((ABS('Bank Import'!$C$4:$C$1003-$C478)&lt;0.005)*(ABS('Bank Import'!$A$4:$A$1003-$B478)&lt;=$J$1),0)*ROW('Bank Import'!$A$4:$A$1003)))=0,"",SUMPRODUCT(MAX(IFERROR((ABS('Bank Import'!$C$4:$C$1003-$C478)&lt;0.005)*(ABS('Bank Import'!$A$4:$A$1003-$B478)&lt;=$J$1),0)*ROW('Bank Import'!$A$4:$A$1003)))))</f>
        <v/>
      </c>
      <c r="E478" s="7">
        <f>IF(OR($A478="",$D478=""),"",INDEX('Bank Import'!$A$4:$A$1003,$D478-3))</f>
        <v/>
      </c>
      <c r="F478" s="8">
        <f>IF(OR($A478="",$D478=""),"",INDEX('Bank Import'!$C$4:$C$1003,$D478-3))</f>
        <v/>
      </c>
      <c r="G478">
        <f>IF($A478="","",IF($D478="","UNMATCHED","Matched"))</f>
        <v/>
      </c>
    </row>
    <row r="479">
      <c r="A479">
        <f>IF(Payouts!A481="","",Payouts!A481)</f>
        <v/>
      </c>
      <c r="B479" s="7">
        <f>IF($A479="","",DATE(LEFT(Payouts!B481,4),MID(Payouts!B481,6,2),MID(Payouts!B481,9,2)))</f>
        <v/>
      </c>
      <c r="C479" s="8">
        <f>IF($A479="","",Payouts!C481)</f>
        <v/>
      </c>
      <c r="D479">
        <f>IF($A479="","",IF(SUMPRODUCT(MAX(IFERROR((ABS('Bank Import'!$C$4:$C$1003-$C479)&lt;0.005)*(ABS('Bank Import'!$A$4:$A$1003-$B479)&lt;=$J$1),0)*ROW('Bank Import'!$A$4:$A$1003)))=0,"",SUMPRODUCT(MAX(IFERROR((ABS('Bank Import'!$C$4:$C$1003-$C479)&lt;0.005)*(ABS('Bank Import'!$A$4:$A$1003-$B479)&lt;=$J$1),0)*ROW('Bank Import'!$A$4:$A$1003)))))</f>
        <v/>
      </c>
      <c r="E479" s="7">
        <f>IF(OR($A479="",$D479=""),"",INDEX('Bank Import'!$A$4:$A$1003,$D479-3))</f>
        <v/>
      </c>
      <c r="F479" s="8">
        <f>IF(OR($A479="",$D479=""),"",INDEX('Bank Import'!$C$4:$C$1003,$D479-3))</f>
        <v/>
      </c>
      <c r="G479">
        <f>IF($A479="","",IF($D479="","UNMATCHED","Matched"))</f>
        <v/>
      </c>
    </row>
    <row r="480">
      <c r="A480">
        <f>IF(Payouts!A482="","",Payouts!A482)</f>
        <v/>
      </c>
      <c r="B480" s="7">
        <f>IF($A480="","",DATE(LEFT(Payouts!B482,4),MID(Payouts!B482,6,2),MID(Payouts!B482,9,2)))</f>
        <v/>
      </c>
      <c r="C480" s="8">
        <f>IF($A480="","",Payouts!C482)</f>
        <v/>
      </c>
      <c r="D480">
        <f>IF($A480="","",IF(SUMPRODUCT(MAX(IFERROR((ABS('Bank Import'!$C$4:$C$1003-$C480)&lt;0.005)*(ABS('Bank Import'!$A$4:$A$1003-$B480)&lt;=$J$1),0)*ROW('Bank Import'!$A$4:$A$1003)))=0,"",SUMPRODUCT(MAX(IFERROR((ABS('Bank Import'!$C$4:$C$1003-$C480)&lt;0.005)*(ABS('Bank Import'!$A$4:$A$1003-$B480)&lt;=$J$1),0)*ROW('Bank Import'!$A$4:$A$1003)))))</f>
        <v/>
      </c>
      <c r="E480" s="7">
        <f>IF(OR($A480="",$D480=""),"",INDEX('Bank Import'!$A$4:$A$1003,$D480-3))</f>
        <v/>
      </c>
      <c r="F480" s="8">
        <f>IF(OR($A480="",$D480=""),"",INDEX('Bank Import'!$C$4:$C$1003,$D480-3))</f>
        <v/>
      </c>
      <c r="G480">
        <f>IF($A480="","",IF($D480="","UNMATCHED","Matched"))</f>
        <v/>
      </c>
    </row>
    <row r="481">
      <c r="A481">
        <f>IF(Payouts!A483="","",Payouts!A483)</f>
        <v/>
      </c>
      <c r="B481" s="7">
        <f>IF($A481="","",DATE(LEFT(Payouts!B483,4),MID(Payouts!B483,6,2),MID(Payouts!B483,9,2)))</f>
        <v/>
      </c>
      <c r="C481" s="8">
        <f>IF($A481="","",Payouts!C483)</f>
        <v/>
      </c>
      <c r="D481">
        <f>IF($A481="","",IF(SUMPRODUCT(MAX(IFERROR((ABS('Bank Import'!$C$4:$C$1003-$C481)&lt;0.005)*(ABS('Bank Import'!$A$4:$A$1003-$B481)&lt;=$J$1),0)*ROW('Bank Import'!$A$4:$A$1003)))=0,"",SUMPRODUCT(MAX(IFERROR((ABS('Bank Import'!$C$4:$C$1003-$C481)&lt;0.005)*(ABS('Bank Import'!$A$4:$A$1003-$B481)&lt;=$J$1),0)*ROW('Bank Import'!$A$4:$A$1003)))))</f>
        <v/>
      </c>
      <c r="E481" s="7">
        <f>IF(OR($A481="",$D481=""),"",INDEX('Bank Import'!$A$4:$A$1003,$D481-3))</f>
        <v/>
      </c>
      <c r="F481" s="8">
        <f>IF(OR($A481="",$D481=""),"",INDEX('Bank Import'!$C$4:$C$1003,$D481-3))</f>
        <v/>
      </c>
      <c r="G481">
        <f>IF($A481="","",IF($D481="","UNMATCHED","Matched"))</f>
        <v/>
      </c>
    </row>
    <row r="482">
      <c r="A482">
        <f>IF(Payouts!A484="","",Payouts!A484)</f>
        <v/>
      </c>
      <c r="B482" s="7">
        <f>IF($A482="","",DATE(LEFT(Payouts!B484,4),MID(Payouts!B484,6,2),MID(Payouts!B484,9,2)))</f>
        <v/>
      </c>
      <c r="C482" s="8">
        <f>IF($A482="","",Payouts!C484)</f>
        <v/>
      </c>
      <c r="D482">
        <f>IF($A482="","",IF(SUMPRODUCT(MAX(IFERROR((ABS('Bank Import'!$C$4:$C$1003-$C482)&lt;0.005)*(ABS('Bank Import'!$A$4:$A$1003-$B482)&lt;=$J$1),0)*ROW('Bank Import'!$A$4:$A$1003)))=0,"",SUMPRODUCT(MAX(IFERROR((ABS('Bank Import'!$C$4:$C$1003-$C482)&lt;0.005)*(ABS('Bank Import'!$A$4:$A$1003-$B482)&lt;=$J$1),0)*ROW('Bank Import'!$A$4:$A$1003)))))</f>
        <v/>
      </c>
      <c r="E482" s="7">
        <f>IF(OR($A482="",$D482=""),"",INDEX('Bank Import'!$A$4:$A$1003,$D482-3))</f>
        <v/>
      </c>
      <c r="F482" s="8">
        <f>IF(OR($A482="",$D482=""),"",INDEX('Bank Import'!$C$4:$C$1003,$D482-3))</f>
        <v/>
      </c>
      <c r="G482">
        <f>IF($A482="","",IF($D482="","UNMATCHED","Matched"))</f>
        <v/>
      </c>
    </row>
    <row r="483">
      <c r="A483">
        <f>IF(Payouts!A485="","",Payouts!A485)</f>
        <v/>
      </c>
      <c r="B483" s="7">
        <f>IF($A483="","",DATE(LEFT(Payouts!B485,4),MID(Payouts!B485,6,2),MID(Payouts!B485,9,2)))</f>
        <v/>
      </c>
      <c r="C483" s="8">
        <f>IF($A483="","",Payouts!C485)</f>
        <v/>
      </c>
      <c r="D483">
        <f>IF($A483="","",IF(SUMPRODUCT(MAX(IFERROR((ABS('Bank Import'!$C$4:$C$1003-$C483)&lt;0.005)*(ABS('Bank Import'!$A$4:$A$1003-$B483)&lt;=$J$1),0)*ROW('Bank Import'!$A$4:$A$1003)))=0,"",SUMPRODUCT(MAX(IFERROR((ABS('Bank Import'!$C$4:$C$1003-$C483)&lt;0.005)*(ABS('Bank Import'!$A$4:$A$1003-$B483)&lt;=$J$1),0)*ROW('Bank Import'!$A$4:$A$1003)))))</f>
        <v/>
      </c>
      <c r="E483" s="7">
        <f>IF(OR($A483="",$D483=""),"",INDEX('Bank Import'!$A$4:$A$1003,$D483-3))</f>
        <v/>
      </c>
      <c r="F483" s="8">
        <f>IF(OR($A483="",$D483=""),"",INDEX('Bank Import'!$C$4:$C$1003,$D483-3))</f>
        <v/>
      </c>
      <c r="G483">
        <f>IF($A483="","",IF($D483="","UNMATCHED","Matched"))</f>
        <v/>
      </c>
    </row>
    <row r="484">
      <c r="A484">
        <f>IF(Payouts!A486="","",Payouts!A486)</f>
        <v/>
      </c>
      <c r="B484" s="7">
        <f>IF($A484="","",DATE(LEFT(Payouts!B486,4),MID(Payouts!B486,6,2),MID(Payouts!B486,9,2)))</f>
        <v/>
      </c>
      <c r="C484" s="8">
        <f>IF($A484="","",Payouts!C486)</f>
        <v/>
      </c>
      <c r="D484">
        <f>IF($A484="","",IF(SUMPRODUCT(MAX(IFERROR((ABS('Bank Import'!$C$4:$C$1003-$C484)&lt;0.005)*(ABS('Bank Import'!$A$4:$A$1003-$B484)&lt;=$J$1),0)*ROW('Bank Import'!$A$4:$A$1003)))=0,"",SUMPRODUCT(MAX(IFERROR((ABS('Bank Import'!$C$4:$C$1003-$C484)&lt;0.005)*(ABS('Bank Import'!$A$4:$A$1003-$B484)&lt;=$J$1),0)*ROW('Bank Import'!$A$4:$A$1003)))))</f>
        <v/>
      </c>
      <c r="E484" s="7">
        <f>IF(OR($A484="",$D484=""),"",INDEX('Bank Import'!$A$4:$A$1003,$D484-3))</f>
        <v/>
      </c>
      <c r="F484" s="8">
        <f>IF(OR($A484="",$D484=""),"",INDEX('Bank Import'!$C$4:$C$1003,$D484-3))</f>
        <v/>
      </c>
      <c r="G484">
        <f>IF($A484="","",IF($D484="","UNMATCHED","Matched"))</f>
        <v/>
      </c>
    </row>
    <row r="485">
      <c r="A485">
        <f>IF(Payouts!A487="","",Payouts!A487)</f>
        <v/>
      </c>
      <c r="B485" s="7">
        <f>IF($A485="","",DATE(LEFT(Payouts!B487,4),MID(Payouts!B487,6,2),MID(Payouts!B487,9,2)))</f>
        <v/>
      </c>
      <c r="C485" s="8">
        <f>IF($A485="","",Payouts!C487)</f>
        <v/>
      </c>
      <c r="D485">
        <f>IF($A485="","",IF(SUMPRODUCT(MAX(IFERROR((ABS('Bank Import'!$C$4:$C$1003-$C485)&lt;0.005)*(ABS('Bank Import'!$A$4:$A$1003-$B485)&lt;=$J$1),0)*ROW('Bank Import'!$A$4:$A$1003)))=0,"",SUMPRODUCT(MAX(IFERROR((ABS('Bank Import'!$C$4:$C$1003-$C485)&lt;0.005)*(ABS('Bank Import'!$A$4:$A$1003-$B485)&lt;=$J$1),0)*ROW('Bank Import'!$A$4:$A$1003)))))</f>
        <v/>
      </c>
      <c r="E485" s="7">
        <f>IF(OR($A485="",$D485=""),"",INDEX('Bank Import'!$A$4:$A$1003,$D485-3))</f>
        <v/>
      </c>
      <c r="F485" s="8">
        <f>IF(OR($A485="",$D485=""),"",INDEX('Bank Import'!$C$4:$C$1003,$D485-3))</f>
        <v/>
      </c>
      <c r="G485">
        <f>IF($A485="","",IF($D485="","UNMATCHED","Matched"))</f>
        <v/>
      </c>
    </row>
    <row r="486">
      <c r="A486">
        <f>IF(Payouts!A488="","",Payouts!A488)</f>
        <v/>
      </c>
      <c r="B486" s="7">
        <f>IF($A486="","",DATE(LEFT(Payouts!B488,4),MID(Payouts!B488,6,2),MID(Payouts!B488,9,2)))</f>
        <v/>
      </c>
      <c r="C486" s="8">
        <f>IF($A486="","",Payouts!C488)</f>
        <v/>
      </c>
      <c r="D486">
        <f>IF($A486="","",IF(SUMPRODUCT(MAX(IFERROR((ABS('Bank Import'!$C$4:$C$1003-$C486)&lt;0.005)*(ABS('Bank Import'!$A$4:$A$1003-$B486)&lt;=$J$1),0)*ROW('Bank Import'!$A$4:$A$1003)))=0,"",SUMPRODUCT(MAX(IFERROR((ABS('Bank Import'!$C$4:$C$1003-$C486)&lt;0.005)*(ABS('Bank Import'!$A$4:$A$1003-$B486)&lt;=$J$1),0)*ROW('Bank Import'!$A$4:$A$1003)))))</f>
        <v/>
      </c>
      <c r="E486" s="7">
        <f>IF(OR($A486="",$D486=""),"",INDEX('Bank Import'!$A$4:$A$1003,$D486-3))</f>
        <v/>
      </c>
      <c r="F486" s="8">
        <f>IF(OR($A486="",$D486=""),"",INDEX('Bank Import'!$C$4:$C$1003,$D486-3))</f>
        <v/>
      </c>
      <c r="G486">
        <f>IF($A486="","",IF($D486="","UNMATCHED","Matched"))</f>
        <v/>
      </c>
    </row>
    <row r="487">
      <c r="A487">
        <f>IF(Payouts!A489="","",Payouts!A489)</f>
        <v/>
      </c>
      <c r="B487" s="7">
        <f>IF($A487="","",DATE(LEFT(Payouts!B489,4),MID(Payouts!B489,6,2),MID(Payouts!B489,9,2)))</f>
        <v/>
      </c>
      <c r="C487" s="8">
        <f>IF($A487="","",Payouts!C489)</f>
        <v/>
      </c>
      <c r="D487">
        <f>IF($A487="","",IF(SUMPRODUCT(MAX(IFERROR((ABS('Bank Import'!$C$4:$C$1003-$C487)&lt;0.005)*(ABS('Bank Import'!$A$4:$A$1003-$B487)&lt;=$J$1),0)*ROW('Bank Import'!$A$4:$A$1003)))=0,"",SUMPRODUCT(MAX(IFERROR((ABS('Bank Import'!$C$4:$C$1003-$C487)&lt;0.005)*(ABS('Bank Import'!$A$4:$A$1003-$B487)&lt;=$J$1),0)*ROW('Bank Import'!$A$4:$A$1003)))))</f>
        <v/>
      </c>
      <c r="E487" s="7">
        <f>IF(OR($A487="",$D487=""),"",INDEX('Bank Import'!$A$4:$A$1003,$D487-3))</f>
        <v/>
      </c>
      <c r="F487" s="8">
        <f>IF(OR($A487="",$D487=""),"",INDEX('Bank Import'!$C$4:$C$1003,$D487-3))</f>
        <v/>
      </c>
      <c r="G487">
        <f>IF($A487="","",IF($D487="","UNMATCHED","Matched"))</f>
        <v/>
      </c>
    </row>
    <row r="488">
      <c r="A488">
        <f>IF(Payouts!A490="","",Payouts!A490)</f>
        <v/>
      </c>
      <c r="B488" s="7">
        <f>IF($A488="","",DATE(LEFT(Payouts!B490,4),MID(Payouts!B490,6,2),MID(Payouts!B490,9,2)))</f>
        <v/>
      </c>
      <c r="C488" s="8">
        <f>IF($A488="","",Payouts!C490)</f>
        <v/>
      </c>
      <c r="D488">
        <f>IF($A488="","",IF(SUMPRODUCT(MAX(IFERROR((ABS('Bank Import'!$C$4:$C$1003-$C488)&lt;0.005)*(ABS('Bank Import'!$A$4:$A$1003-$B488)&lt;=$J$1),0)*ROW('Bank Import'!$A$4:$A$1003)))=0,"",SUMPRODUCT(MAX(IFERROR((ABS('Bank Import'!$C$4:$C$1003-$C488)&lt;0.005)*(ABS('Bank Import'!$A$4:$A$1003-$B488)&lt;=$J$1),0)*ROW('Bank Import'!$A$4:$A$1003)))))</f>
        <v/>
      </c>
      <c r="E488" s="7">
        <f>IF(OR($A488="",$D488=""),"",INDEX('Bank Import'!$A$4:$A$1003,$D488-3))</f>
        <v/>
      </c>
      <c r="F488" s="8">
        <f>IF(OR($A488="",$D488=""),"",INDEX('Bank Import'!$C$4:$C$1003,$D488-3))</f>
        <v/>
      </c>
      <c r="G488">
        <f>IF($A488="","",IF($D488="","UNMATCHED","Matched"))</f>
        <v/>
      </c>
    </row>
    <row r="489">
      <c r="A489">
        <f>IF(Payouts!A491="","",Payouts!A491)</f>
        <v/>
      </c>
      <c r="B489" s="7">
        <f>IF($A489="","",DATE(LEFT(Payouts!B491,4),MID(Payouts!B491,6,2),MID(Payouts!B491,9,2)))</f>
        <v/>
      </c>
      <c r="C489" s="8">
        <f>IF($A489="","",Payouts!C491)</f>
        <v/>
      </c>
      <c r="D489">
        <f>IF($A489="","",IF(SUMPRODUCT(MAX(IFERROR((ABS('Bank Import'!$C$4:$C$1003-$C489)&lt;0.005)*(ABS('Bank Import'!$A$4:$A$1003-$B489)&lt;=$J$1),0)*ROW('Bank Import'!$A$4:$A$1003)))=0,"",SUMPRODUCT(MAX(IFERROR((ABS('Bank Import'!$C$4:$C$1003-$C489)&lt;0.005)*(ABS('Bank Import'!$A$4:$A$1003-$B489)&lt;=$J$1),0)*ROW('Bank Import'!$A$4:$A$1003)))))</f>
        <v/>
      </c>
      <c r="E489" s="7">
        <f>IF(OR($A489="",$D489=""),"",INDEX('Bank Import'!$A$4:$A$1003,$D489-3))</f>
        <v/>
      </c>
      <c r="F489" s="8">
        <f>IF(OR($A489="",$D489=""),"",INDEX('Bank Import'!$C$4:$C$1003,$D489-3))</f>
        <v/>
      </c>
      <c r="G489">
        <f>IF($A489="","",IF($D489="","UNMATCHED","Matched"))</f>
        <v/>
      </c>
    </row>
    <row r="490">
      <c r="A490">
        <f>IF(Payouts!A492="","",Payouts!A492)</f>
        <v/>
      </c>
      <c r="B490" s="7">
        <f>IF($A490="","",DATE(LEFT(Payouts!B492,4),MID(Payouts!B492,6,2),MID(Payouts!B492,9,2)))</f>
        <v/>
      </c>
      <c r="C490" s="8">
        <f>IF($A490="","",Payouts!C492)</f>
        <v/>
      </c>
      <c r="D490">
        <f>IF($A490="","",IF(SUMPRODUCT(MAX(IFERROR((ABS('Bank Import'!$C$4:$C$1003-$C490)&lt;0.005)*(ABS('Bank Import'!$A$4:$A$1003-$B490)&lt;=$J$1),0)*ROW('Bank Import'!$A$4:$A$1003)))=0,"",SUMPRODUCT(MAX(IFERROR((ABS('Bank Import'!$C$4:$C$1003-$C490)&lt;0.005)*(ABS('Bank Import'!$A$4:$A$1003-$B490)&lt;=$J$1),0)*ROW('Bank Import'!$A$4:$A$1003)))))</f>
        <v/>
      </c>
      <c r="E490" s="7">
        <f>IF(OR($A490="",$D490=""),"",INDEX('Bank Import'!$A$4:$A$1003,$D490-3))</f>
        <v/>
      </c>
      <c r="F490" s="8">
        <f>IF(OR($A490="",$D490=""),"",INDEX('Bank Import'!$C$4:$C$1003,$D490-3))</f>
        <v/>
      </c>
      <c r="G490">
        <f>IF($A490="","",IF($D490="","UNMATCHED","Matched"))</f>
        <v/>
      </c>
    </row>
    <row r="491">
      <c r="A491">
        <f>IF(Payouts!A493="","",Payouts!A493)</f>
        <v/>
      </c>
      <c r="B491" s="7">
        <f>IF($A491="","",DATE(LEFT(Payouts!B493,4),MID(Payouts!B493,6,2),MID(Payouts!B493,9,2)))</f>
        <v/>
      </c>
      <c r="C491" s="8">
        <f>IF($A491="","",Payouts!C493)</f>
        <v/>
      </c>
      <c r="D491">
        <f>IF($A491="","",IF(SUMPRODUCT(MAX(IFERROR((ABS('Bank Import'!$C$4:$C$1003-$C491)&lt;0.005)*(ABS('Bank Import'!$A$4:$A$1003-$B491)&lt;=$J$1),0)*ROW('Bank Import'!$A$4:$A$1003)))=0,"",SUMPRODUCT(MAX(IFERROR((ABS('Bank Import'!$C$4:$C$1003-$C491)&lt;0.005)*(ABS('Bank Import'!$A$4:$A$1003-$B491)&lt;=$J$1),0)*ROW('Bank Import'!$A$4:$A$1003)))))</f>
        <v/>
      </c>
      <c r="E491" s="7">
        <f>IF(OR($A491="",$D491=""),"",INDEX('Bank Import'!$A$4:$A$1003,$D491-3))</f>
        <v/>
      </c>
      <c r="F491" s="8">
        <f>IF(OR($A491="",$D491=""),"",INDEX('Bank Import'!$C$4:$C$1003,$D491-3))</f>
        <v/>
      </c>
      <c r="G491">
        <f>IF($A491="","",IF($D491="","UNMATCHED","Matched"))</f>
        <v/>
      </c>
    </row>
    <row r="492">
      <c r="A492">
        <f>IF(Payouts!A494="","",Payouts!A494)</f>
        <v/>
      </c>
      <c r="B492" s="7">
        <f>IF($A492="","",DATE(LEFT(Payouts!B494,4),MID(Payouts!B494,6,2),MID(Payouts!B494,9,2)))</f>
        <v/>
      </c>
      <c r="C492" s="8">
        <f>IF($A492="","",Payouts!C494)</f>
        <v/>
      </c>
      <c r="D492">
        <f>IF($A492="","",IF(SUMPRODUCT(MAX(IFERROR((ABS('Bank Import'!$C$4:$C$1003-$C492)&lt;0.005)*(ABS('Bank Import'!$A$4:$A$1003-$B492)&lt;=$J$1),0)*ROW('Bank Import'!$A$4:$A$1003)))=0,"",SUMPRODUCT(MAX(IFERROR((ABS('Bank Import'!$C$4:$C$1003-$C492)&lt;0.005)*(ABS('Bank Import'!$A$4:$A$1003-$B492)&lt;=$J$1),0)*ROW('Bank Import'!$A$4:$A$1003)))))</f>
        <v/>
      </c>
      <c r="E492" s="7">
        <f>IF(OR($A492="",$D492=""),"",INDEX('Bank Import'!$A$4:$A$1003,$D492-3))</f>
        <v/>
      </c>
      <c r="F492" s="8">
        <f>IF(OR($A492="",$D492=""),"",INDEX('Bank Import'!$C$4:$C$1003,$D492-3))</f>
        <v/>
      </c>
      <c r="G492">
        <f>IF($A492="","",IF($D492="","UNMATCHED","Matched"))</f>
        <v/>
      </c>
    </row>
    <row r="493">
      <c r="A493">
        <f>IF(Payouts!A495="","",Payouts!A495)</f>
        <v/>
      </c>
      <c r="B493" s="7">
        <f>IF($A493="","",DATE(LEFT(Payouts!B495,4),MID(Payouts!B495,6,2),MID(Payouts!B495,9,2)))</f>
        <v/>
      </c>
      <c r="C493" s="8">
        <f>IF($A493="","",Payouts!C495)</f>
        <v/>
      </c>
      <c r="D493">
        <f>IF($A493="","",IF(SUMPRODUCT(MAX(IFERROR((ABS('Bank Import'!$C$4:$C$1003-$C493)&lt;0.005)*(ABS('Bank Import'!$A$4:$A$1003-$B493)&lt;=$J$1),0)*ROW('Bank Import'!$A$4:$A$1003)))=0,"",SUMPRODUCT(MAX(IFERROR((ABS('Bank Import'!$C$4:$C$1003-$C493)&lt;0.005)*(ABS('Bank Import'!$A$4:$A$1003-$B493)&lt;=$J$1),0)*ROW('Bank Import'!$A$4:$A$1003)))))</f>
        <v/>
      </c>
      <c r="E493" s="7">
        <f>IF(OR($A493="",$D493=""),"",INDEX('Bank Import'!$A$4:$A$1003,$D493-3))</f>
        <v/>
      </c>
      <c r="F493" s="8">
        <f>IF(OR($A493="",$D493=""),"",INDEX('Bank Import'!$C$4:$C$1003,$D493-3))</f>
        <v/>
      </c>
      <c r="G493">
        <f>IF($A493="","",IF($D493="","UNMATCHED","Matched"))</f>
        <v/>
      </c>
    </row>
    <row r="494">
      <c r="A494">
        <f>IF(Payouts!A496="","",Payouts!A496)</f>
        <v/>
      </c>
      <c r="B494" s="7">
        <f>IF($A494="","",DATE(LEFT(Payouts!B496,4),MID(Payouts!B496,6,2),MID(Payouts!B496,9,2)))</f>
        <v/>
      </c>
      <c r="C494" s="8">
        <f>IF($A494="","",Payouts!C496)</f>
        <v/>
      </c>
      <c r="D494">
        <f>IF($A494="","",IF(SUMPRODUCT(MAX(IFERROR((ABS('Bank Import'!$C$4:$C$1003-$C494)&lt;0.005)*(ABS('Bank Import'!$A$4:$A$1003-$B494)&lt;=$J$1),0)*ROW('Bank Import'!$A$4:$A$1003)))=0,"",SUMPRODUCT(MAX(IFERROR((ABS('Bank Import'!$C$4:$C$1003-$C494)&lt;0.005)*(ABS('Bank Import'!$A$4:$A$1003-$B494)&lt;=$J$1),0)*ROW('Bank Import'!$A$4:$A$1003)))))</f>
        <v/>
      </c>
      <c r="E494" s="7">
        <f>IF(OR($A494="",$D494=""),"",INDEX('Bank Import'!$A$4:$A$1003,$D494-3))</f>
        <v/>
      </c>
      <c r="F494" s="8">
        <f>IF(OR($A494="",$D494=""),"",INDEX('Bank Import'!$C$4:$C$1003,$D494-3))</f>
        <v/>
      </c>
      <c r="G494">
        <f>IF($A494="","",IF($D494="","UNMATCHED","Matched"))</f>
        <v/>
      </c>
    </row>
    <row r="495">
      <c r="A495">
        <f>IF(Payouts!A497="","",Payouts!A497)</f>
        <v/>
      </c>
      <c r="B495" s="7">
        <f>IF($A495="","",DATE(LEFT(Payouts!B497,4),MID(Payouts!B497,6,2),MID(Payouts!B497,9,2)))</f>
        <v/>
      </c>
      <c r="C495" s="8">
        <f>IF($A495="","",Payouts!C497)</f>
        <v/>
      </c>
      <c r="D495">
        <f>IF($A495="","",IF(SUMPRODUCT(MAX(IFERROR((ABS('Bank Import'!$C$4:$C$1003-$C495)&lt;0.005)*(ABS('Bank Import'!$A$4:$A$1003-$B495)&lt;=$J$1),0)*ROW('Bank Import'!$A$4:$A$1003)))=0,"",SUMPRODUCT(MAX(IFERROR((ABS('Bank Import'!$C$4:$C$1003-$C495)&lt;0.005)*(ABS('Bank Import'!$A$4:$A$1003-$B495)&lt;=$J$1),0)*ROW('Bank Import'!$A$4:$A$1003)))))</f>
        <v/>
      </c>
      <c r="E495" s="7">
        <f>IF(OR($A495="",$D495=""),"",INDEX('Bank Import'!$A$4:$A$1003,$D495-3))</f>
        <v/>
      </c>
      <c r="F495" s="8">
        <f>IF(OR($A495="",$D495=""),"",INDEX('Bank Import'!$C$4:$C$1003,$D495-3))</f>
        <v/>
      </c>
      <c r="G495">
        <f>IF($A495="","",IF($D495="","UNMATCHED","Matched"))</f>
        <v/>
      </c>
    </row>
    <row r="496">
      <c r="A496">
        <f>IF(Payouts!A498="","",Payouts!A498)</f>
        <v/>
      </c>
      <c r="B496" s="7">
        <f>IF($A496="","",DATE(LEFT(Payouts!B498,4),MID(Payouts!B498,6,2),MID(Payouts!B498,9,2)))</f>
        <v/>
      </c>
      <c r="C496" s="8">
        <f>IF($A496="","",Payouts!C498)</f>
        <v/>
      </c>
      <c r="D496">
        <f>IF($A496="","",IF(SUMPRODUCT(MAX(IFERROR((ABS('Bank Import'!$C$4:$C$1003-$C496)&lt;0.005)*(ABS('Bank Import'!$A$4:$A$1003-$B496)&lt;=$J$1),0)*ROW('Bank Import'!$A$4:$A$1003)))=0,"",SUMPRODUCT(MAX(IFERROR((ABS('Bank Import'!$C$4:$C$1003-$C496)&lt;0.005)*(ABS('Bank Import'!$A$4:$A$1003-$B496)&lt;=$J$1),0)*ROW('Bank Import'!$A$4:$A$1003)))))</f>
        <v/>
      </c>
      <c r="E496" s="7">
        <f>IF(OR($A496="",$D496=""),"",INDEX('Bank Import'!$A$4:$A$1003,$D496-3))</f>
        <v/>
      </c>
      <c r="F496" s="8">
        <f>IF(OR($A496="",$D496=""),"",INDEX('Bank Import'!$C$4:$C$1003,$D496-3))</f>
        <v/>
      </c>
      <c r="G496">
        <f>IF($A496="","",IF($D496="","UNMATCHED","Matched"))</f>
        <v/>
      </c>
    </row>
    <row r="497">
      <c r="A497">
        <f>IF(Payouts!A499="","",Payouts!A499)</f>
        <v/>
      </c>
      <c r="B497" s="7">
        <f>IF($A497="","",DATE(LEFT(Payouts!B499,4),MID(Payouts!B499,6,2),MID(Payouts!B499,9,2)))</f>
        <v/>
      </c>
      <c r="C497" s="8">
        <f>IF($A497="","",Payouts!C499)</f>
        <v/>
      </c>
      <c r="D497">
        <f>IF($A497="","",IF(SUMPRODUCT(MAX(IFERROR((ABS('Bank Import'!$C$4:$C$1003-$C497)&lt;0.005)*(ABS('Bank Import'!$A$4:$A$1003-$B497)&lt;=$J$1),0)*ROW('Bank Import'!$A$4:$A$1003)))=0,"",SUMPRODUCT(MAX(IFERROR((ABS('Bank Import'!$C$4:$C$1003-$C497)&lt;0.005)*(ABS('Bank Import'!$A$4:$A$1003-$B497)&lt;=$J$1),0)*ROW('Bank Import'!$A$4:$A$1003)))))</f>
        <v/>
      </c>
      <c r="E497" s="7">
        <f>IF(OR($A497="",$D497=""),"",INDEX('Bank Import'!$A$4:$A$1003,$D497-3))</f>
        <v/>
      </c>
      <c r="F497" s="8">
        <f>IF(OR($A497="",$D497=""),"",INDEX('Bank Import'!$C$4:$C$1003,$D497-3))</f>
        <v/>
      </c>
      <c r="G497">
        <f>IF($A497="","",IF($D497="","UNMATCHED","Matched"))</f>
        <v/>
      </c>
    </row>
    <row r="498">
      <c r="A498">
        <f>IF(Payouts!A500="","",Payouts!A500)</f>
        <v/>
      </c>
      <c r="B498" s="7">
        <f>IF($A498="","",DATE(LEFT(Payouts!B500,4),MID(Payouts!B500,6,2),MID(Payouts!B500,9,2)))</f>
        <v/>
      </c>
      <c r="C498" s="8">
        <f>IF($A498="","",Payouts!C500)</f>
        <v/>
      </c>
      <c r="D498">
        <f>IF($A498="","",IF(SUMPRODUCT(MAX(IFERROR((ABS('Bank Import'!$C$4:$C$1003-$C498)&lt;0.005)*(ABS('Bank Import'!$A$4:$A$1003-$B498)&lt;=$J$1),0)*ROW('Bank Import'!$A$4:$A$1003)))=0,"",SUMPRODUCT(MAX(IFERROR((ABS('Bank Import'!$C$4:$C$1003-$C498)&lt;0.005)*(ABS('Bank Import'!$A$4:$A$1003-$B498)&lt;=$J$1),0)*ROW('Bank Import'!$A$4:$A$1003)))))</f>
        <v/>
      </c>
      <c r="E498" s="7">
        <f>IF(OR($A498="",$D498=""),"",INDEX('Bank Import'!$A$4:$A$1003,$D498-3))</f>
        <v/>
      </c>
      <c r="F498" s="8">
        <f>IF(OR($A498="",$D498=""),"",INDEX('Bank Import'!$C$4:$C$1003,$D498-3))</f>
        <v/>
      </c>
      <c r="G498">
        <f>IF($A498="","",IF($D498="","UNMATCHED","Matched"))</f>
        <v/>
      </c>
    </row>
    <row r="499">
      <c r="A499">
        <f>IF(Payouts!A501="","",Payouts!A501)</f>
        <v/>
      </c>
      <c r="B499" s="7">
        <f>IF($A499="","",DATE(LEFT(Payouts!B501,4),MID(Payouts!B501,6,2),MID(Payouts!B501,9,2)))</f>
        <v/>
      </c>
      <c r="C499" s="8">
        <f>IF($A499="","",Payouts!C501)</f>
        <v/>
      </c>
      <c r="D499">
        <f>IF($A499="","",IF(SUMPRODUCT(MAX(IFERROR((ABS('Bank Import'!$C$4:$C$1003-$C499)&lt;0.005)*(ABS('Bank Import'!$A$4:$A$1003-$B499)&lt;=$J$1),0)*ROW('Bank Import'!$A$4:$A$1003)))=0,"",SUMPRODUCT(MAX(IFERROR((ABS('Bank Import'!$C$4:$C$1003-$C499)&lt;0.005)*(ABS('Bank Import'!$A$4:$A$1003-$B499)&lt;=$J$1),0)*ROW('Bank Import'!$A$4:$A$1003)))))</f>
        <v/>
      </c>
      <c r="E499" s="7">
        <f>IF(OR($A499="",$D499=""),"",INDEX('Bank Import'!$A$4:$A$1003,$D499-3))</f>
        <v/>
      </c>
      <c r="F499" s="8">
        <f>IF(OR($A499="",$D499=""),"",INDEX('Bank Import'!$C$4:$C$1003,$D499-3))</f>
        <v/>
      </c>
      <c r="G499">
        <f>IF($A499="","",IF($D499="","UNMATCHED","Matched"))</f>
        <v/>
      </c>
    </row>
    <row r="500">
      <c r="A500">
        <f>IF(Payouts!A502="","",Payouts!A502)</f>
        <v/>
      </c>
      <c r="B500" s="7">
        <f>IF($A500="","",DATE(LEFT(Payouts!B502,4),MID(Payouts!B502,6,2),MID(Payouts!B502,9,2)))</f>
        <v/>
      </c>
      <c r="C500" s="8">
        <f>IF($A500="","",Payouts!C502)</f>
        <v/>
      </c>
      <c r="D500">
        <f>IF($A500="","",IF(SUMPRODUCT(MAX(IFERROR((ABS('Bank Import'!$C$4:$C$1003-$C500)&lt;0.005)*(ABS('Bank Import'!$A$4:$A$1003-$B500)&lt;=$J$1),0)*ROW('Bank Import'!$A$4:$A$1003)))=0,"",SUMPRODUCT(MAX(IFERROR((ABS('Bank Import'!$C$4:$C$1003-$C500)&lt;0.005)*(ABS('Bank Import'!$A$4:$A$1003-$B500)&lt;=$J$1),0)*ROW('Bank Import'!$A$4:$A$1003)))))</f>
        <v/>
      </c>
      <c r="E500" s="7">
        <f>IF(OR($A500="",$D500=""),"",INDEX('Bank Import'!$A$4:$A$1003,$D500-3))</f>
        <v/>
      </c>
      <c r="F500" s="8">
        <f>IF(OR($A500="",$D500=""),"",INDEX('Bank Import'!$C$4:$C$1003,$D500-3))</f>
        <v/>
      </c>
      <c r="G500">
        <f>IF($A500="","",IF($D500="","UNMATCHED","Matched"))</f>
        <v/>
      </c>
    </row>
    <row r="501">
      <c r="A501">
        <f>IF(Payouts!A503="","",Payouts!A503)</f>
        <v/>
      </c>
      <c r="B501" s="7">
        <f>IF($A501="","",DATE(LEFT(Payouts!B503,4),MID(Payouts!B503,6,2),MID(Payouts!B503,9,2)))</f>
        <v/>
      </c>
      <c r="C501" s="8">
        <f>IF($A501="","",Payouts!C503)</f>
        <v/>
      </c>
      <c r="D501">
        <f>IF($A501="","",IF(SUMPRODUCT(MAX(IFERROR((ABS('Bank Import'!$C$4:$C$1003-$C501)&lt;0.005)*(ABS('Bank Import'!$A$4:$A$1003-$B501)&lt;=$J$1),0)*ROW('Bank Import'!$A$4:$A$1003)))=0,"",SUMPRODUCT(MAX(IFERROR((ABS('Bank Import'!$C$4:$C$1003-$C501)&lt;0.005)*(ABS('Bank Import'!$A$4:$A$1003-$B501)&lt;=$J$1),0)*ROW('Bank Import'!$A$4:$A$1003)))))</f>
        <v/>
      </c>
      <c r="E501" s="7">
        <f>IF(OR($A501="",$D501=""),"",INDEX('Bank Import'!$A$4:$A$1003,$D501-3))</f>
        <v/>
      </c>
      <c r="F501" s="8">
        <f>IF(OR($A501="",$D501=""),"",INDEX('Bank Import'!$C$4:$C$1003,$D501-3))</f>
        <v/>
      </c>
      <c r="G501">
        <f>IF($A501="","",IF($D501="","UNMATCHED","Matched"))</f>
        <v/>
      </c>
    </row>
    <row r="502">
      <c r="A502">
        <f>IF(Payouts!A504="","",Payouts!A504)</f>
        <v/>
      </c>
      <c r="B502" s="7">
        <f>IF($A502="","",DATE(LEFT(Payouts!B504,4),MID(Payouts!B504,6,2),MID(Payouts!B504,9,2)))</f>
        <v/>
      </c>
      <c r="C502" s="8">
        <f>IF($A502="","",Payouts!C504)</f>
        <v/>
      </c>
      <c r="D502">
        <f>IF($A502="","",IF(SUMPRODUCT(MAX(IFERROR((ABS('Bank Import'!$C$4:$C$1003-$C502)&lt;0.005)*(ABS('Bank Import'!$A$4:$A$1003-$B502)&lt;=$J$1),0)*ROW('Bank Import'!$A$4:$A$1003)))=0,"",SUMPRODUCT(MAX(IFERROR((ABS('Bank Import'!$C$4:$C$1003-$C502)&lt;0.005)*(ABS('Bank Import'!$A$4:$A$1003-$B502)&lt;=$J$1),0)*ROW('Bank Import'!$A$4:$A$1003)))))</f>
        <v/>
      </c>
      <c r="E502" s="7">
        <f>IF(OR($A502="",$D502=""),"",INDEX('Bank Import'!$A$4:$A$1003,$D502-3))</f>
        <v/>
      </c>
      <c r="F502" s="8">
        <f>IF(OR($A502="",$D502=""),"",INDEX('Bank Import'!$C$4:$C$1003,$D502-3))</f>
        <v/>
      </c>
      <c r="G502">
        <f>IF($A502="","",IF($D502="","UNMATCHED","Matched"))</f>
        <v/>
      </c>
    </row>
    <row r="503">
      <c r="A503">
        <f>IF(Payouts!A505="","",Payouts!A505)</f>
        <v/>
      </c>
      <c r="B503" s="7">
        <f>IF($A503="","",DATE(LEFT(Payouts!B505,4),MID(Payouts!B505,6,2),MID(Payouts!B505,9,2)))</f>
        <v/>
      </c>
      <c r="C503" s="8">
        <f>IF($A503="","",Payouts!C505)</f>
        <v/>
      </c>
      <c r="D503">
        <f>IF($A503="","",IF(SUMPRODUCT(MAX(IFERROR((ABS('Bank Import'!$C$4:$C$1003-$C503)&lt;0.005)*(ABS('Bank Import'!$A$4:$A$1003-$B503)&lt;=$J$1),0)*ROW('Bank Import'!$A$4:$A$1003)))=0,"",SUMPRODUCT(MAX(IFERROR((ABS('Bank Import'!$C$4:$C$1003-$C503)&lt;0.005)*(ABS('Bank Import'!$A$4:$A$1003-$B503)&lt;=$J$1),0)*ROW('Bank Import'!$A$4:$A$1003)))))</f>
        <v/>
      </c>
      <c r="E503" s="7">
        <f>IF(OR($A503="",$D503=""),"",INDEX('Bank Import'!$A$4:$A$1003,$D503-3))</f>
        <v/>
      </c>
      <c r="F503" s="8">
        <f>IF(OR($A503="",$D503=""),"",INDEX('Bank Import'!$C$4:$C$1003,$D503-3))</f>
        <v/>
      </c>
      <c r="G503">
        <f>IF($A503="","",IF($D503="","UNMATCHED","Matched"))</f>
        <v/>
      </c>
    </row>
    <row r="504">
      <c r="A504">
        <f>IF(Payouts!A506="","",Payouts!A506)</f>
        <v/>
      </c>
      <c r="B504" s="7">
        <f>IF($A504="","",DATE(LEFT(Payouts!B506,4),MID(Payouts!B506,6,2),MID(Payouts!B506,9,2)))</f>
        <v/>
      </c>
      <c r="C504" s="8">
        <f>IF($A504="","",Payouts!C506)</f>
        <v/>
      </c>
      <c r="D504">
        <f>IF($A504="","",IF(SUMPRODUCT(MAX(IFERROR((ABS('Bank Import'!$C$4:$C$1003-$C504)&lt;0.005)*(ABS('Bank Import'!$A$4:$A$1003-$B504)&lt;=$J$1),0)*ROW('Bank Import'!$A$4:$A$1003)))=0,"",SUMPRODUCT(MAX(IFERROR((ABS('Bank Import'!$C$4:$C$1003-$C504)&lt;0.005)*(ABS('Bank Import'!$A$4:$A$1003-$B504)&lt;=$J$1),0)*ROW('Bank Import'!$A$4:$A$1003)))))</f>
        <v/>
      </c>
      <c r="E504" s="7">
        <f>IF(OR($A504="",$D504=""),"",INDEX('Bank Import'!$A$4:$A$1003,$D504-3))</f>
        <v/>
      </c>
      <c r="F504" s="8">
        <f>IF(OR($A504="",$D504=""),"",INDEX('Bank Import'!$C$4:$C$1003,$D504-3))</f>
        <v/>
      </c>
      <c r="G504">
        <f>IF($A504="","",IF($D504="","UNMATCHED","Matched"))</f>
        <v/>
      </c>
    </row>
    <row r="505">
      <c r="A505">
        <f>IF(Payouts!A507="","",Payouts!A507)</f>
        <v/>
      </c>
      <c r="B505" s="7">
        <f>IF($A505="","",DATE(LEFT(Payouts!B507,4),MID(Payouts!B507,6,2),MID(Payouts!B507,9,2)))</f>
        <v/>
      </c>
      <c r="C505" s="8">
        <f>IF($A505="","",Payouts!C507)</f>
        <v/>
      </c>
      <c r="D505">
        <f>IF($A505="","",IF(SUMPRODUCT(MAX(IFERROR((ABS('Bank Import'!$C$4:$C$1003-$C505)&lt;0.005)*(ABS('Bank Import'!$A$4:$A$1003-$B505)&lt;=$J$1),0)*ROW('Bank Import'!$A$4:$A$1003)))=0,"",SUMPRODUCT(MAX(IFERROR((ABS('Bank Import'!$C$4:$C$1003-$C505)&lt;0.005)*(ABS('Bank Import'!$A$4:$A$1003-$B505)&lt;=$J$1),0)*ROW('Bank Import'!$A$4:$A$1003)))))</f>
        <v/>
      </c>
      <c r="E505" s="7">
        <f>IF(OR($A505="",$D505=""),"",INDEX('Bank Import'!$A$4:$A$1003,$D505-3))</f>
        <v/>
      </c>
      <c r="F505" s="8">
        <f>IF(OR($A505="",$D505=""),"",INDEX('Bank Import'!$C$4:$C$1003,$D505-3))</f>
        <v/>
      </c>
      <c r="G505">
        <f>IF($A505="","",IF($D505="","UNMATCHED","Matched"))</f>
        <v/>
      </c>
    </row>
    <row r="506">
      <c r="A506">
        <f>IF(Payouts!A508="","",Payouts!A508)</f>
        <v/>
      </c>
      <c r="B506" s="7">
        <f>IF($A506="","",DATE(LEFT(Payouts!B508,4),MID(Payouts!B508,6,2),MID(Payouts!B508,9,2)))</f>
        <v/>
      </c>
      <c r="C506" s="8">
        <f>IF($A506="","",Payouts!C508)</f>
        <v/>
      </c>
      <c r="D506">
        <f>IF($A506="","",IF(SUMPRODUCT(MAX(IFERROR((ABS('Bank Import'!$C$4:$C$1003-$C506)&lt;0.005)*(ABS('Bank Import'!$A$4:$A$1003-$B506)&lt;=$J$1),0)*ROW('Bank Import'!$A$4:$A$1003)))=0,"",SUMPRODUCT(MAX(IFERROR((ABS('Bank Import'!$C$4:$C$1003-$C506)&lt;0.005)*(ABS('Bank Import'!$A$4:$A$1003-$B506)&lt;=$J$1),0)*ROW('Bank Import'!$A$4:$A$1003)))))</f>
        <v/>
      </c>
      <c r="E506" s="7">
        <f>IF(OR($A506="",$D506=""),"",INDEX('Bank Import'!$A$4:$A$1003,$D506-3))</f>
        <v/>
      </c>
      <c r="F506" s="8">
        <f>IF(OR($A506="",$D506=""),"",INDEX('Bank Import'!$C$4:$C$1003,$D506-3))</f>
        <v/>
      </c>
      <c r="G506">
        <f>IF($A506="","",IF($D506="","UNMATCHED","Matched"))</f>
        <v/>
      </c>
    </row>
    <row r="507">
      <c r="A507">
        <f>IF(Payouts!A509="","",Payouts!A509)</f>
        <v/>
      </c>
      <c r="B507" s="7">
        <f>IF($A507="","",DATE(LEFT(Payouts!B509,4),MID(Payouts!B509,6,2),MID(Payouts!B509,9,2)))</f>
        <v/>
      </c>
      <c r="C507" s="8">
        <f>IF($A507="","",Payouts!C509)</f>
        <v/>
      </c>
      <c r="D507">
        <f>IF($A507="","",IF(SUMPRODUCT(MAX(IFERROR((ABS('Bank Import'!$C$4:$C$1003-$C507)&lt;0.005)*(ABS('Bank Import'!$A$4:$A$1003-$B507)&lt;=$J$1),0)*ROW('Bank Import'!$A$4:$A$1003)))=0,"",SUMPRODUCT(MAX(IFERROR((ABS('Bank Import'!$C$4:$C$1003-$C507)&lt;0.005)*(ABS('Bank Import'!$A$4:$A$1003-$B507)&lt;=$J$1),0)*ROW('Bank Import'!$A$4:$A$1003)))))</f>
        <v/>
      </c>
      <c r="E507" s="7">
        <f>IF(OR($A507="",$D507=""),"",INDEX('Bank Import'!$A$4:$A$1003,$D507-3))</f>
        <v/>
      </c>
      <c r="F507" s="8">
        <f>IF(OR($A507="",$D507=""),"",INDEX('Bank Import'!$C$4:$C$1003,$D507-3))</f>
        <v/>
      </c>
      <c r="G507">
        <f>IF($A507="","",IF($D507="","UNMATCHED","Matched"))</f>
        <v/>
      </c>
    </row>
    <row r="508">
      <c r="A508">
        <f>IF(Payouts!A510="","",Payouts!A510)</f>
        <v/>
      </c>
      <c r="B508" s="7">
        <f>IF($A508="","",DATE(LEFT(Payouts!B510,4),MID(Payouts!B510,6,2),MID(Payouts!B510,9,2)))</f>
        <v/>
      </c>
      <c r="C508" s="8">
        <f>IF($A508="","",Payouts!C510)</f>
        <v/>
      </c>
      <c r="D508">
        <f>IF($A508="","",IF(SUMPRODUCT(MAX(IFERROR((ABS('Bank Import'!$C$4:$C$1003-$C508)&lt;0.005)*(ABS('Bank Import'!$A$4:$A$1003-$B508)&lt;=$J$1),0)*ROW('Bank Import'!$A$4:$A$1003)))=0,"",SUMPRODUCT(MAX(IFERROR((ABS('Bank Import'!$C$4:$C$1003-$C508)&lt;0.005)*(ABS('Bank Import'!$A$4:$A$1003-$B508)&lt;=$J$1),0)*ROW('Bank Import'!$A$4:$A$1003)))))</f>
        <v/>
      </c>
      <c r="E508" s="7">
        <f>IF(OR($A508="",$D508=""),"",INDEX('Bank Import'!$A$4:$A$1003,$D508-3))</f>
        <v/>
      </c>
      <c r="F508" s="8">
        <f>IF(OR($A508="",$D508=""),"",INDEX('Bank Import'!$C$4:$C$1003,$D508-3))</f>
        <v/>
      </c>
      <c r="G508">
        <f>IF($A508="","",IF($D508="","UNMATCHED","Matched"))</f>
        <v/>
      </c>
    </row>
    <row r="509">
      <c r="A509">
        <f>IF(Payouts!A511="","",Payouts!A511)</f>
        <v/>
      </c>
      <c r="B509" s="7">
        <f>IF($A509="","",DATE(LEFT(Payouts!B511,4),MID(Payouts!B511,6,2),MID(Payouts!B511,9,2)))</f>
        <v/>
      </c>
      <c r="C509" s="8">
        <f>IF($A509="","",Payouts!C511)</f>
        <v/>
      </c>
      <c r="D509">
        <f>IF($A509="","",IF(SUMPRODUCT(MAX(IFERROR((ABS('Bank Import'!$C$4:$C$1003-$C509)&lt;0.005)*(ABS('Bank Import'!$A$4:$A$1003-$B509)&lt;=$J$1),0)*ROW('Bank Import'!$A$4:$A$1003)))=0,"",SUMPRODUCT(MAX(IFERROR((ABS('Bank Import'!$C$4:$C$1003-$C509)&lt;0.005)*(ABS('Bank Import'!$A$4:$A$1003-$B509)&lt;=$J$1),0)*ROW('Bank Import'!$A$4:$A$1003)))))</f>
        <v/>
      </c>
      <c r="E509" s="7">
        <f>IF(OR($A509="",$D509=""),"",INDEX('Bank Import'!$A$4:$A$1003,$D509-3))</f>
        <v/>
      </c>
      <c r="F509" s="8">
        <f>IF(OR($A509="",$D509=""),"",INDEX('Bank Import'!$C$4:$C$1003,$D509-3))</f>
        <v/>
      </c>
      <c r="G509">
        <f>IF($A509="","",IF($D509="","UNMATCHED","Matched"))</f>
        <v/>
      </c>
    </row>
    <row r="510">
      <c r="A510">
        <f>IF(Payouts!A512="","",Payouts!A512)</f>
        <v/>
      </c>
      <c r="B510" s="7">
        <f>IF($A510="","",DATE(LEFT(Payouts!B512,4),MID(Payouts!B512,6,2),MID(Payouts!B512,9,2)))</f>
        <v/>
      </c>
      <c r="C510" s="8">
        <f>IF($A510="","",Payouts!C512)</f>
        <v/>
      </c>
      <c r="D510">
        <f>IF($A510="","",IF(SUMPRODUCT(MAX(IFERROR((ABS('Bank Import'!$C$4:$C$1003-$C510)&lt;0.005)*(ABS('Bank Import'!$A$4:$A$1003-$B510)&lt;=$J$1),0)*ROW('Bank Import'!$A$4:$A$1003)))=0,"",SUMPRODUCT(MAX(IFERROR((ABS('Bank Import'!$C$4:$C$1003-$C510)&lt;0.005)*(ABS('Bank Import'!$A$4:$A$1003-$B510)&lt;=$J$1),0)*ROW('Bank Import'!$A$4:$A$1003)))))</f>
        <v/>
      </c>
      <c r="E510" s="7">
        <f>IF(OR($A510="",$D510=""),"",INDEX('Bank Import'!$A$4:$A$1003,$D510-3))</f>
        <v/>
      </c>
      <c r="F510" s="8">
        <f>IF(OR($A510="",$D510=""),"",INDEX('Bank Import'!$C$4:$C$1003,$D510-3))</f>
        <v/>
      </c>
      <c r="G510">
        <f>IF($A510="","",IF($D510="","UNMATCHED","Matched"))</f>
        <v/>
      </c>
    </row>
    <row r="511">
      <c r="A511">
        <f>IF(Payouts!A513="","",Payouts!A513)</f>
        <v/>
      </c>
      <c r="B511" s="7">
        <f>IF($A511="","",DATE(LEFT(Payouts!B513,4),MID(Payouts!B513,6,2),MID(Payouts!B513,9,2)))</f>
        <v/>
      </c>
      <c r="C511" s="8">
        <f>IF($A511="","",Payouts!C513)</f>
        <v/>
      </c>
      <c r="D511">
        <f>IF($A511="","",IF(SUMPRODUCT(MAX(IFERROR((ABS('Bank Import'!$C$4:$C$1003-$C511)&lt;0.005)*(ABS('Bank Import'!$A$4:$A$1003-$B511)&lt;=$J$1),0)*ROW('Bank Import'!$A$4:$A$1003)))=0,"",SUMPRODUCT(MAX(IFERROR((ABS('Bank Import'!$C$4:$C$1003-$C511)&lt;0.005)*(ABS('Bank Import'!$A$4:$A$1003-$B511)&lt;=$J$1),0)*ROW('Bank Import'!$A$4:$A$1003)))))</f>
        <v/>
      </c>
      <c r="E511" s="7">
        <f>IF(OR($A511="",$D511=""),"",INDEX('Bank Import'!$A$4:$A$1003,$D511-3))</f>
        <v/>
      </c>
      <c r="F511" s="8">
        <f>IF(OR($A511="",$D511=""),"",INDEX('Bank Import'!$C$4:$C$1003,$D511-3))</f>
        <v/>
      </c>
      <c r="G511">
        <f>IF($A511="","",IF($D511="","UNMATCHED","Matched"))</f>
        <v/>
      </c>
    </row>
    <row r="512">
      <c r="A512">
        <f>IF(Payouts!A514="","",Payouts!A514)</f>
        <v/>
      </c>
      <c r="B512" s="7">
        <f>IF($A512="","",DATE(LEFT(Payouts!B514,4),MID(Payouts!B514,6,2),MID(Payouts!B514,9,2)))</f>
        <v/>
      </c>
      <c r="C512" s="8">
        <f>IF($A512="","",Payouts!C514)</f>
        <v/>
      </c>
      <c r="D512">
        <f>IF($A512="","",IF(SUMPRODUCT(MAX(IFERROR((ABS('Bank Import'!$C$4:$C$1003-$C512)&lt;0.005)*(ABS('Bank Import'!$A$4:$A$1003-$B512)&lt;=$J$1),0)*ROW('Bank Import'!$A$4:$A$1003)))=0,"",SUMPRODUCT(MAX(IFERROR((ABS('Bank Import'!$C$4:$C$1003-$C512)&lt;0.005)*(ABS('Bank Import'!$A$4:$A$1003-$B512)&lt;=$J$1),0)*ROW('Bank Import'!$A$4:$A$1003)))))</f>
        <v/>
      </c>
      <c r="E512" s="7">
        <f>IF(OR($A512="",$D512=""),"",INDEX('Bank Import'!$A$4:$A$1003,$D512-3))</f>
        <v/>
      </c>
      <c r="F512" s="8">
        <f>IF(OR($A512="",$D512=""),"",INDEX('Bank Import'!$C$4:$C$1003,$D512-3))</f>
        <v/>
      </c>
      <c r="G512">
        <f>IF($A512="","",IF($D512="","UNMATCHED","Matched"))</f>
        <v/>
      </c>
    </row>
    <row r="513">
      <c r="A513">
        <f>IF(Payouts!A515="","",Payouts!A515)</f>
        <v/>
      </c>
      <c r="B513" s="7">
        <f>IF($A513="","",DATE(LEFT(Payouts!B515,4),MID(Payouts!B515,6,2),MID(Payouts!B515,9,2)))</f>
        <v/>
      </c>
      <c r="C513" s="8">
        <f>IF($A513="","",Payouts!C515)</f>
        <v/>
      </c>
      <c r="D513">
        <f>IF($A513="","",IF(SUMPRODUCT(MAX(IFERROR((ABS('Bank Import'!$C$4:$C$1003-$C513)&lt;0.005)*(ABS('Bank Import'!$A$4:$A$1003-$B513)&lt;=$J$1),0)*ROW('Bank Import'!$A$4:$A$1003)))=0,"",SUMPRODUCT(MAX(IFERROR((ABS('Bank Import'!$C$4:$C$1003-$C513)&lt;0.005)*(ABS('Bank Import'!$A$4:$A$1003-$B513)&lt;=$J$1),0)*ROW('Bank Import'!$A$4:$A$1003)))))</f>
        <v/>
      </c>
      <c r="E513" s="7">
        <f>IF(OR($A513="",$D513=""),"",INDEX('Bank Import'!$A$4:$A$1003,$D513-3))</f>
        <v/>
      </c>
      <c r="F513" s="8">
        <f>IF(OR($A513="",$D513=""),"",INDEX('Bank Import'!$C$4:$C$1003,$D513-3))</f>
        <v/>
      </c>
      <c r="G513">
        <f>IF($A513="","",IF($D513="","UNMATCHED","Matched"))</f>
        <v/>
      </c>
    </row>
    <row r="514">
      <c r="A514">
        <f>IF(Payouts!A516="","",Payouts!A516)</f>
        <v/>
      </c>
      <c r="B514" s="7">
        <f>IF($A514="","",DATE(LEFT(Payouts!B516,4),MID(Payouts!B516,6,2),MID(Payouts!B516,9,2)))</f>
        <v/>
      </c>
      <c r="C514" s="8">
        <f>IF($A514="","",Payouts!C516)</f>
        <v/>
      </c>
      <c r="D514">
        <f>IF($A514="","",IF(SUMPRODUCT(MAX(IFERROR((ABS('Bank Import'!$C$4:$C$1003-$C514)&lt;0.005)*(ABS('Bank Import'!$A$4:$A$1003-$B514)&lt;=$J$1),0)*ROW('Bank Import'!$A$4:$A$1003)))=0,"",SUMPRODUCT(MAX(IFERROR((ABS('Bank Import'!$C$4:$C$1003-$C514)&lt;0.005)*(ABS('Bank Import'!$A$4:$A$1003-$B514)&lt;=$J$1),0)*ROW('Bank Import'!$A$4:$A$1003)))))</f>
        <v/>
      </c>
      <c r="E514" s="7">
        <f>IF(OR($A514="",$D514=""),"",INDEX('Bank Import'!$A$4:$A$1003,$D514-3))</f>
        <v/>
      </c>
      <c r="F514" s="8">
        <f>IF(OR($A514="",$D514=""),"",INDEX('Bank Import'!$C$4:$C$1003,$D514-3))</f>
        <v/>
      </c>
      <c r="G514">
        <f>IF($A514="","",IF($D514="","UNMATCHED","Matched"))</f>
        <v/>
      </c>
    </row>
    <row r="515">
      <c r="A515">
        <f>IF(Payouts!A517="","",Payouts!A517)</f>
        <v/>
      </c>
      <c r="B515" s="7">
        <f>IF($A515="","",DATE(LEFT(Payouts!B517,4),MID(Payouts!B517,6,2),MID(Payouts!B517,9,2)))</f>
        <v/>
      </c>
      <c r="C515" s="8">
        <f>IF($A515="","",Payouts!C517)</f>
        <v/>
      </c>
      <c r="D515">
        <f>IF($A515="","",IF(SUMPRODUCT(MAX(IFERROR((ABS('Bank Import'!$C$4:$C$1003-$C515)&lt;0.005)*(ABS('Bank Import'!$A$4:$A$1003-$B515)&lt;=$J$1),0)*ROW('Bank Import'!$A$4:$A$1003)))=0,"",SUMPRODUCT(MAX(IFERROR((ABS('Bank Import'!$C$4:$C$1003-$C515)&lt;0.005)*(ABS('Bank Import'!$A$4:$A$1003-$B515)&lt;=$J$1),0)*ROW('Bank Import'!$A$4:$A$1003)))))</f>
        <v/>
      </c>
      <c r="E515" s="7">
        <f>IF(OR($A515="",$D515=""),"",INDEX('Bank Import'!$A$4:$A$1003,$D515-3))</f>
        <v/>
      </c>
      <c r="F515" s="8">
        <f>IF(OR($A515="",$D515=""),"",INDEX('Bank Import'!$C$4:$C$1003,$D515-3))</f>
        <v/>
      </c>
      <c r="G515">
        <f>IF($A515="","",IF($D515="","UNMATCHED","Matched"))</f>
        <v/>
      </c>
    </row>
    <row r="516">
      <c r="A516">
        <f>IF(Payouts!A518="","",Payouts!A518)</f>
        <v/>
      </c>
      <c r="B516" s="7">
        <f>IF($A516="","",DATE(LEFT(Payouts!B518,4),MID(Payouts!B518,6,2),MID(Payouts!B518,9,2)))</f>
        <v/>
      </c>
      <c r="C516" s="8">
        <f>IF($A516="","",Payouts!C518)</f>
        <v/>
      </c>
      <c r="D516">
        <f>IF($A516="","",IF(SUMPRODUCT(MAX(IFERROR((ABS('Bank Import'!$C$4:$C$1003-$C516)&lt;0.005)*(ABS('Bank Import'!$A$4:$A$1003-$B516)&lt;=$J$1),0)*ROW('Bank Import'!$A$4:$A$1003)))=0,"",SUMPRODUCT(MAX(IFERROR((ABS('Bank Import'!$C$4:$C$1003-$C516)&lt;0.005)*(ABS('Bank Import'!$A$4:$A$1003-$B516)&lt;=$J$1),0)*ROW('Bank Import'!$A$4:$A$1003)))))</f>
        <v/>
      </c>
      <c r="E516" s="7">
        <f>IF(OR($A516="",$D516=""),"",INDEX('Bank Import'!$A$4:$A$1003,$D516-3))</f>
        <v/>
      </c>
      <c r="F516" s="8">
        <f>IF(OR($A516="",$D516=""),"",INDEX('Bank Import'!$C$4:$C$1003,$D516-3))</f>
        <v/>
      </c>
      <c r="G516">
        <f>IF($A516="","",IF($D516="","UNMATCHED","Matched"))</f>
        <v/>
      </c>
    </row>
    <row r="517">
      <c r="A517">
        <f>IF(Payouts!A519="","",Payouts!A519)</f>
        <v/>
      </c>
      <c r="B517" s="7">
        <f>IF($A517="","",DATE(LEFT(Payouts!B519,4),MID(Payouts!B519,6,2),MID(Payouts!B519,9,2)))</f>
        <v/>
      </c>
      <c r="C517" s="8">
        <f>IF($A517="","",Payouts!C519)</f>
        <v/>
      </c>
      <c r="D517">
        <f>IF($A517="","",IF(SUMPRODUCT(MAX(IFERROR((ABS('Bank Import'!$C$4:$C$1003-$C517)&lt;0.005)*(ABS('Bank Import'!$A$4:$A$1003-$B517)&lt;=$J$1),0)*ROW('Bank Import'!$A$4:$A$1003)))=0,"",SUMPRODUCT(MAX(IFERROR((ABS('Bank Import'!$C$4:$C$1003-$C517)&lt;0.005)*(ABS('Bank Import'!$A$4:$A$1003-$B517)&lt;=$J$1),0)*ROW('Bank Import'!$A$4:$A$1003)))))</f>
        <v/>
      </c>
      <c r="E517" s="7">
        <f>IF(OR($A517="",$D517=""),"",INDEX('Bank Import'!$A$4:$A$1003,$D517-3))</f>
        <v/>
      </c>
      <c r="F517" s="8">
        <f>IF(OR($A517="",$D517=""),"",INDEX('Bank Import'!$C$4:$C$1003,$D517-3))</f>
        <v/>
      </c>
      <c r="G517">
        <f>IF($A517="","",IF($D517="","UNMATCHED","Matched"))</f>
        <v/>
      </c>
    </row>
    <row r="518">
      <c r="A518">
        <f>IF(Payouts!A520="","",Payouts!A520)</f>
        <v/>
      </c>
      <c r="B518" s="7">
        <f>IF($A518="","",DATE(LEFT(Payouts!B520,4),MID(Payouts!B520,6,2),MID(Payouts!B520,9,2)))</f>
        <v/>
      </c>
      <c r="C518" s="8">
        <f>IF($A518="","",Payouts!C520)</f>
        <v/>
      </c>
      <c r="D518">
        <f>IF($A518="","",IF(SUMPRODUCT(MAX(IFERROR((ABS('Bank Import'!$C$4:$C$1003-$C518)&lt;0.005)*(ABS('Bank Import'!$A$4:$A$1003-$B518)&lt;=$J$1),0)*ROW('Bank Import'!$A$4:$A$1003)))=0,"",SUMPRODUCT(MAX(IFERROR((ABS('Bank Import'!$C$4:$C$1003-$C518)&lt;0.005)*(ABS('Bank Import'!$A$4:$A$1003-$B518)&lt;=$J$1),0)*ROW('Bank Import'!$A$4:$A$1003)))))</f>
        <v/>
      </c>
      <c r="E518" s="7">
        <f>IF(OR($A518="",$D518=""),"",INDEX('Bank Import'!$A$4:$A$1003,$D518-3))</f>
        <v/>
      </c>
      <c r="F518" s="8">
        <f>IF(OR($A518="",$D518=""),"",INDEX('Bank Import'!$C$4:$C$1003,$D518-3))</f>
        <v/>
      </c>
      <c r="G518">
        <f>IF($A518="","",IF($D518="","UNMATCHED","Matched"))</f>
        <v/>
      </c>
    </row>
    <row r="519">
      <c r="A519">
        <f>IF(Payouts!A521="","",Payouts!A521)</f>
        <v/>
      </c>
      <c r="B519" s="7">
        <f>IF($A519="","",DATE(LEFT(Payouts!B521,4),MID(Payouts!B521,6,2),MID(Payouts!B521,9,2)))</f>
        <v/>
      </c>
      <c r="C519" s="8">
        <f>IF($A519="","",Payouts!C521)</f>
        <v/>
      </c>
      <c r="D519">
        <f>IF($A519="","",IF(SUMPRODUCT(MAX(IFERROR((ABS('Bank Import'!$C$4:$C$1003-$C519)&lt;0.005)*(ABS('Bank Import'!$A$4:$A$1003-$B519)&lt;=$J$1),0)*ROW('Bank Import'!$A$4:$A$1003)))=0,"",SUMPRODUCT(MAX(IFERROR((ABS('Bank Import'!$C$4:$C$1003-$C519)&lt;0.005)*(ABS('Bank Import'!$A$4:$A$1003-$B519)&lt;=$J$1),0)*ROW('Bank Import'!$A$4:$A$1003)))))</f>
        <v/>
      </c>
      <c r="E519" s="7">
        <f>IF(OR($A519="",$D519=""),"",INDEX('Bank Import'!$A$4:$A$1003,$D519-3))</f>
        <v/>
      </c>
      <c r="F519" s="8">
        <f>IF(OR($A519="",$D519=""),"",INDEX('Bank Import'!$C$4:$C$1003,$D519-3))</f>
        <v/>
      </c>
      <c r="G519">
        <f>IF($A519="","",IF($D519="","UNMATCHED","Matched"))</f>
        <v/>
      </c>
    </row>
    <row r="520">
      <c r="A520">
        <f>IF(Payouts!A522="","",Payouts!A522)</f>
        <v/>
      </c>
      <c r="B520" s="7">
        <f>IF($A520="","",DATE(LEFT(Payouts!B522,4),MID(Payouts!B522,6,2),MID(Payouts!B522,9,2)))</f>
        <v/>
      </c>
      <c r="C520" s="8">
        <f>IF($A520="","",Payouts!C522)</f>
        <v/>
      </c>
      <c r="D520">
        <f>IF($A520="","",IF(SUMPRODUCT(MAX(IFERROR((ABS('Bank Import'!$C$4:$C$1003-$C520)&lt;0.005)*(ABS('Bank Import'!$A$4:$A$1003-$B520)&lt;=$J$1),0)*ROW('Bank Import'!$A$4:$A$1003)))=0,"",SUMPRODUCT(MAX(IFERROR((ABS('Bank Import'!$C$4:$C$1003-$C520)&lt;0.005)*(ABS('Bank Import'!$A$4:$A$1003-$B520)&lt;=$J$1),0)*ROW('Bank Import'!$A$4:$A$1003)))))</f>
        <v/>
      </c>
      <c r="E520" s="7">
        <f>IF(OR($A520="",$D520=""),"",INDEX('Bank Import'!$A$4:$A$1003,$D520-3))</f>
        <v/>
      </c>
      <c r="F520" s="8">
        <f>IF(OR($A520="",$D520=""),"",INDEX('Bank Import'!$C$4:$C$1003,$D520-3))</f>
        <v/>
      </c>
      <c r="G520">
        <f>IF($A520="","",IF($D520="","UNMATCHED","Matched"))</f>
        <v/>
      </c>
    </row>
    <row r="521">
      <c r="A521">
        <f>IF(Payouts!A523="","",Payouts!A523)</f>
        <v/>
      </c>
      <c r="B521" s="7">
        <f>IF($A521="","",DATE(LEFT(Payouts!B523,4),MID(Payouts!B523,6,2),MID(Payouts!B523,9,2)))</f>
        <v/>
      </c>
      <c r="C521" s="8">
        <f>IF($A521="","",Payouts!C523)</f>
        <v/>
      </c>
      <c r="D521">
        <f>IF($A521="","",IF(SUMPRODUCT(MAX(IFERROR((ABS('Bank Import'!$C$4:$C$1003-$C521)&lt;0.005)*(ABS('Bank Import'!$A$4:$A$1003-$B521)&lt;=$J$1),0)*ROW('Bank Import'!$A$4:$A$1003)))=0,"",SUMPRODUCT(MAX(IFERROR((ABS('Bank Import'!$C$4:$C$1003-$C521)&lt;0.005)*(ABS('Bank Import'!$A$4:$A$1003-$B521)&lt;=$J$1),0)*ROW('Bank Import'!$A$4:$A$1003)))))</f>
        <v/>
      </c>
      <c r="E521" s="7">
        <f>IF(OR($A521="",$D521=""),"",INDEX('Bank Import'!$A$4:$A$1003,$D521-3))</f>
        <v/>
      </c>
      <c r="F521" s="8">
        <f>IF(OR($A521="",$D521=""),"",INDEX('Bank Import'!$C$4:$C$1003,$D521-3))</f>
        <v/>
      </c>
      <c r="G521">
        <f>IF($A521="","",IF($D521="","UNMATCHED","Matched"))</f>
        <v/>
      </c>
    </row>
    <row r="522">
      <c r="A522">
        <f>IF(Payouts!A524="","",Payouts!A524)</f>
        <v/>
      </c>
      <c r="B522" s="7">
        <f>IF($A522="","",DATE(LEFT(Payouts!B524,4),MID(Payouts!B524,6,2),MID(Payouts!B524,9,2)))</f>
        <v/>
      </c>
      <c r="C522" s="8">
        <f>IF($A522="","",Payouts!C524)</f>
        <v/>
      </c>
      <c r="D522">
        <f>IF($A522="","",IF(SUMPRODUCT(MAX(IFERROR((ABS('Bank Import'!$C$4:$C$1003-$C522)&lt;0.005)*(ABS('Bank Import'!$A$4:$A$1003-$B522)&lt;=$J$1),0)*ROW('Bank Import'!$A$4:$A$1003)))=0,"",SUMPRODUCT(MAX(IFERROR((ABS('Bank Import'!$C$4:$C$1003-$C522)&lt;0.005)*(ABS('Bank Import'!$A$4:$A$1003-$B522)&lt;=$J$1),0)*ROW('Bank Import'!$A$4:$A$1003)))))</f>
        <v/>
      </c>
      <c r="E522" s="7">
        <f>IF(OR($A522="",$D522=""),"",INDEX('Bank Import'!$A$4:$A$1003,$D522-3))</f>
        <v/>
      </c>
      <c r="F522" s="8">
        <f>IF(OR($A522="",$D522=""),"",INDEX('Bank Import'!$C$4:$C$1003,$D522-3))</f>
        <v/>
      </c>
      <c r="G522">
        <f>IF($A522="","",IF($D522="","UNMATCHED","Matched"))</f>
        <v/>
      </c>
    </row>
    <row r="523">
      <c r="A523">
        <f>IF(Payouts!A525="","",Payouts!A525)</f>
        <v/>
      </c>
      <c r="B523" s="7">
        <f>IF($A523="","",DATE(LEFT(Payouts!B525,4),MID(Payouts!B525,6,2),MID(Payouts!B525,9,2)))</f>
        <v/>
      </c>
      <c r="C523" s="8">
        <f>IF($A523="","",Payouts!C525)</f>
        <v/>
      </c>
      <c r="D523">
        <f>IF($A523="","",IF(SUMPRODUCT(MAX(IFERROR((ABS('Bank Import'!$C$4:$C$1003-$C523)&lt;0.005)*(ABS('Bank Import'!$A$4:$A$1003-$B523)&lt;=$J$1),0)*ROW('Bank Import'!$A$4:$A$1003)))=0,"",SUMPRODUCT(MAX(IFERROR((ABS('Bank Import'!$C$4:$C$1003-$C523)&lt;0.005)*(ABS('Bank Import'!$A$4:$A$1003-$B523)&lt;=$J$1),0)*ROW('Bank Import'!$A$4:$A$1003)))))</f>
        <v/>
      </c>
      <c r="E523" s="7">
        <f>IF(OR($A523="",$D523=""),"",INDEX('Bank Import'!$A$4:$A$1003,$D523-3))</f>
        <v/>
      </c>
      <c r="F523" s="8">
        <f>IF(OR($A523="",$D523=""),"",INDEX('Bank Import'!$C$4:$C$1003,$D523-3))</f>
        <v/>
      </c>
      <c r="G523">
        <f>IF($A523="","",IF($D523="","UNMATCHED","Matched"))</f>
        <v/>
      </c>
    </row>
    <row r="524">
      <c r="A524">
        <f>IF(Payouts!A526="","",Payouts!A526)</f>
        <v/>
      </c>
      <c r="B524" s="7">
        <f>IF($A524="","",DATE(LEFT(Payouts!B526,4),MID(Payouts!B526,6,2),MID(Payouts!B526,9,2)))</f>
        <v/>
      </c>
      <c r="C524" s="8">
        <f>IF($A524="","",Payouts!C526)</f>
        <v/>
      </c>
      <c r="D524">
        <f>IF($A524="","",IF(SUMPRODUCT(MAX(IFERROR((ABS('Bank Import'!$C$4:$C$1003-$C524)&lt;0.005)*(ABS('Bank Import'!$A$4:$A$1003-$B524)&lt;=$J$1),0)*ROW('Bank Import'!$A$4:$A$1003)))=0,"",SUMPRODUCT(MAX(IFERROR((ABS('Bank Import'!$C$4:$C$1003-$C524)&lt;0.005)*(ABS('Bank Import'!$A$4:$A$1003-$B524)&lt;=$J$1),0)*ROW('Bank Import'!$A$4:$A$1003)))))</f>
        <v/>
      </c>
      <c r="E524" s="7">
        <f>IF(OR($A524="",$D524=""),"",INDEX('Bank Import'!$A$4:$A$1003,$D524-3))</f>
        <v/>
      </c>
      <c r="F524" s="8">
        <f>IF(OR($A524="",$D524=""),"",INDEX('Bank Import'!$C$4:$C$1003,$D524-3))</f>
        <v/>
      </c>
      <c r="G524">
        <f>IF($A524="","",IF($D524="","UNMATCHED","Matched"))</f>
        <v/>
      </c>
    </row>
    <row r="525">
      <c r="A525">
        <f>IF(Payouts!A527="","",Payouts!A527)</f>
        <v/>
      </c>
      <c r="B525" s="7">
        <f>IF($A525="","",DATE(LEFT(Payouts!B527,4),MID(Payouts!B527,6,2),MID(Payouts!B527,9,2)))</f>
        <v/>
      </c>
      <c r="C525" s="8">
        <f>IF($A525="","",Payouts!C527)</f>
        <v/>
      </c>
      <c r="D525">
        <f>IF($A525="","",IF(SUMPRODUCT(MAX(IFERROR((ABS('Bank Import'!$C$4:$C$1003-$C525)&lt;0.005)*(ABS('Bank Import'!$A$4:$A$1003-$B525)&lt;=$J$1),0)*ROW('Bank Import'!$A$4:$A$1003)))=0,"",SUMPRODUCT(MAX(IFERROR((ABS('Bank Import'!$C$4:$C$1003-$C525)&lt;0.005)*(ABS('Bank Import'!$A$4:$A$1003-$B525)&lt;=$J$1),0)*ROW('Bank Import'!$A$4:$A$1003)))))</f>
        <v/>
      </c>
      <c r="E525" s="7">
        <f>IF(OR($A525="",$D525=""),"",INDEX('Bank Import'!$A$4:$A$1003,$D525-3))</f>
        <v/>
      </c>
      <c r="F525" s="8">
        <f>IF(OR($A525="",$D525=""),"",INDEX('Bank Import'!$C$4:$C$1003,$D525-3))</f>
        <v/>
      </c>
      <c r="G525">
        <f>IF($A525="","",IF($D525="","UNMATCHED","Matched"))</f>
        <v/>
      </c>
    </row>
    <row r="526">
      <c r="A526">
        <f>IF(Payouts!A528="","",Payouts!A528)</f>
        <v/>
      </c>
      <c r="B526" s="7">
        <f>IF($A526="","",DATE(LEFT(Payouts!B528,4),MID(Payouts!B528,6,2),MID(Payouts!B528,9,2)))</f>
        <v/>
      </c>
      <c r="C526" s="8">
        <f>IF($A526="","",Payouts!C528)</f>
        <v/>
      </c>
      <c r="D526">
        <f>IF($A526="","",IF(SUMPRODUCT(MAX(IFERROR((ABS('Bank Import'!$C$4:$C$1003-$C526)&lt;0.005)*(ABS('Bank Import'!$A$4:$A$1003-$B526)&lt;=$J$1),0)*ROW('Bank Import'!$A$4:$A$1003)))=0,"",SUMPRODUCT(MAX(IFERROR((ABS('Bank Import'!$C$4:$C$1003-$C526)&lt;0.005)*(ABS('Bank Import'!$A$4:$A$1003-$B526)&lt;=$J$1),0)*ROW('Bank Import'!$A$4:$A$1003)))))</f>
        <v/>
      </c>
      <c r="E526" s="7">
        <f>IF(OR($A526="",$D526=""),"",INDEX('Bank Import'!$A$4:$A$1003,$D526-3))</f>
        <v/>
      </c>
      <c r="F526" s="8">
        <f>IF(OR($A526="",$D526=""),"",INDEX('Bank Import'!$C$4:$C$1003,$D526-3))</f>
        <v/>
      </c>
      <c r="G526">
        <f>IF($A526="","",IF($D526="","UNMATCHED","Matched"))</f>
        <v/>
      </c>
    </row>
    <row r="527">
      <c r="A527">
        <f>IF(Payouts!A529="","",Payouts!A529)</f>
        <v/>
      </c>
      <c r="B527" s="7">
        <f>IF($A527="","",DATE(LEFT(Payouts!B529,4),MID(Payouts!B529,6,2),MID(Payouts!B529,9,2)))</f>
        <v/>
      </c>
      <c r="C527" s="8">
        <f>IF($A527="","",Payouts!C529)</f>
        <v/>
      </c>
      <c r="D527">
        <f>IF($A527="","",IF(SUMPRODUCT(MAX(IFERROR((ABS('Bank Import'!$C$4:$C$1003-$C527)&lt;0.005)*(ABS('Bank Import'!$A$4:$A$1003-$B527)&lt;=$J$1),0)*ROW('Bank Import'!$A$4:$A$1003)))=0,"",SUMPRODUCT(MAX(IFERROR((ABS('Bank Import'!$C$4:$C$1003-$C527)&lt;0.005)*(ABS('Bank Import'!$A$4:$A$1003-$B527)&lt;=$J$1),0)*ROW('Bank Import'!$A$4:$A$1003)))))</f>
        <v/>
      </c>
      <c r="E527" s="7">
        <f>IF(OR($A527="",$D527=""),"",INDEX('Bank Import'!$A$4:$A$1003,$D527-3))</f>
        <v/>
      </c>
      <c r="F527" s="8">
        <f>IF(OR($A527="",$D527=""),"",INDEX('Bank Import'!$C$4:$C$1003,$D527-3))</f>
        <v/>
      </c>
      <c r="G527">
        <f>IF($A527="","",IF($D527="","UNMATCHED","Matched"))</f>
        <v/>
      </c>
    </row>
    <row r="528">
      <c r="A528">
        <f>IF(Payouts!A530="","",Payouts!A530)</f>
        <v/>
      </c>
      <c r="B528" s="7">
        <f>IF($A528="","",DATE(LEFT(Payouts!B530,4),MID(Payouts!B530,6,2),MID(Payouts!B530,9,2)))</f>
        <v/>
      </c>
      <c r="C528" s="8">
        <f>IF($A528="","",Payouts!C530)</f>
        <v/>
      </c>
      <c r="D528">
        <f>IF($A528="","",IF(SUMPRODUCT(MAX(IFERROR((ABS('Bank Import'!$C$4:$C$1003-$C528)&lt;0.005)*(ABS('Bank Import'!$A$4:$A$1003-$B528)&lt;=$J$1),0)*ROW('Bank Import'!$A$4:$A$1003)))=0,"",SUMPRODUCT(MAX(IFERROR((ABS('Bank Import'!$C$4:$C$1003-$C528)&lt;0.005)*(ABS('Bank Import'!$A$4:$A$1003-$B528)&lt;=$J$1),0)*ROW('Bank Import'!$A$4:$A$1003)))))</f>
        <v/>
      </c>
      <c r="E528" s="7">
        <f>IF(OR($A528="",$D528=""),"",INDEX('Bank Import'!$A$4:$A$1003,$D528-3))</f>
        <v/>
      </c>
      <c r="F528" s="8">
        <f>IF(OR($A528="",$D528=""),"",INDEX('Bank Import'!$C$4:$C$1003,$D528-3))</f>
        <v/>
      </c>
      <c r="G528">
        <f>IF($A528="","",IF($D528="","UNMATCHED","Matched"))</f>
        <v/>
      </c>
    </row>
    <row r="529">
      <c r="A529">
        <f>IF(Payouts!A531="","",Payouts!A531)</f>
        <v/>
      </c>
      <c r="B529" s="7">
        <f>IF($A529="","",DATE(LEFT(Payouts!B531,4),MID(Payouts!B531,6,2),MID(Payouts!B531,9,2)))</f>
        <v/>
      </c>
      <c r="C529" s="8">
        <f>IF($A529="","",Payouts!C531)</f>
        <v/>
      </c>
      <c r="D529">
        <f>IF($A529="","",IF(SUMPRODUCT(MAX(IFERROR((ABS('Bank Import'!$C$4:$C$1003-$C529)&lt;0.005)*(ABS('Bank Import'!$A$4:$A$1003-$B529)&lt;=$J$1),0)*ROW('Bank Import'!$A$4:$A$1003)))=0,"",SUMPRODUCT(MAX(IFERROR((ABS('Bank Import'!$C$4:$C$1003-$C529)&lt;0.005)*(ABS('Bank Import'!$A$4:$A$1003-$B529)&lt;=$J$1),0)*ROW('Bank Import'!$A$4:$A$1003)))))</f>
        <v/>
      </c>
      <c r="E529" s="7">
        <f>IF(OR($A529="",$D529=""),"",INDEX('Bank Import'!$A$4:$A$1003,$D529-3))</f>
        <v/>
      </c>
      <c r="F529" s="8">
        <f>IF(OR($A529="",$D529=""),"",INDEX('Bank Import'!$C$4:$C$1003,$D529-3))</f>
        <v/>
      </c>
      <c r="G529">
        <f>IF($A529="","",IF($D529="","UNMATCHED","Matched"))</f>
        <v/>
      </c>
    </row>
    <row r="530">
      <c r="A530">
        <f>IF(Payouts!A532="","",Payouts!A532)</f>
        <v/>
      </c>
      <c r="B530" s="7">
        <f>IF($A530="","",DATE(LEFT(Payouts!B532,4),MID(Payouts!B532,6,2),MID(Payouts!B532,9,2)))</f>
        <v/>
      </c>
      <c r="C530" s="8">
        <f>IF($A530="","",Payouts!C532)</f>
        <v/>
      </c>
      <c r="D530">
        <f>IF($A530="","",IF(SUMPRODUCT(MAX(IFERROR((ABS('Bank Import'!$C$4:$C$1003-$C530)&lt;0.005)*(ABS('Bank Import'!$A$4:$A$1003-$B530)&lt;=$J$1),0)*ROW('Bank Import'!$A$4:$A$1003)))=0,"",SUMPRODUCT(MAX(IFERROR((ABS('Bank Import'!$C$4:$C$1003-$C530)&lt;0.005)*(ABS('Bank Import'!$A$4:$A$1003-$B530)&lt;=$J$1),0)*ROW('Bank Import'!$A$4:$A$1003)))))</f>
        <v/>
      </c>
      <c r="E530" s="7">
        <f>IF(OR($A530="",$D530=""),"",INDEX('Bank Import'!$A$4:$A$1003,$D530-3))</f>
        <v/>
      </c>
      <c r="F530" s="8">
        <f>IF(OR($A530="",$D530=""),"",INDEX('Bank Import'!$C$4:$C$1003,$D530-3))</f>
        <v/>
      </c>
      <c r="G530">
        <f>IF($A530="","",IF($D530="","UNMATCHED","Matched"))</f>
        <v/>
      </c>
    </row>
    <row r="531">
      <c r="A531">
        <f>IF(Payouts!A533="","",Payouts!A533)</f>
        <v/>
      </c>
      <c r="B531" s="7">
        <f>IF($A531="","",DATE(LEFT(Payouts!B533,4),MID(Payouts!B533,6,2),MID(Payouts!B533,9,2)))</f>
        <v/>
      </c>
      <c r="C531" s="8">
        <f>IF($A531="","",Payouts!C533)</f>
        <v/>
      </c>
      <c r="D531">
        <f>IF($A531="","",IF(SUMPRODUCT(MAX(IFERROR((ABS('Bank Import'!$C$4:$C$1003-$C531)&lt;0.005)*(ABS('Bank Import'!$A$4:$A$1003-$B531)&lt;=$J$1),0)*ROW('Bank Import'!$A$4:$A$1003)))=0,"",SUMPRODUCT(MAX(IFERROR((ABS('Bank Import'!$C$4:$C$1003-$C531)&lt;0.005)*(ABS('Bank Import'!$A$4:$A$1003-$B531)&lt;=$J$1),0)*ROW('Bank Import'!$A$4:$A$1003)))))</f>
        <v/>
      </c>
      <c r="E531" s="7">
        <f>IF(OR($A531="",$D531=""),"",INDEX('Bank Import'!$A$4:$A$1003,$D531-3))</f>
        <v/>
      </c>
      <c r="F531" s="8">
        <f>IF(OR($A531="",$D531=""),"",INDEX('Bank Import'!$C$4:$C$1003,$D531-3))</f>
        <v/>
      </c>
      <c r="G531">
        <f>IF($A531="","",IF($D531="","UNMATCHED","Matched"))</f>
        <v/>
      </c>
    </row>
    <row r="532">
      <c r="A532">
        <f>IF(Payouts!A534="","",Payouts!A534)</f>
        <v/>
      </c>
      <c r="B532" s="7">
        <f>IF($A532="","",DATE(LEFT(Payouts!B534,4),MID(Payouts!B534,6,2),MID(Payouts!B534,9,2)))</f>
        <v/>
      </c>
      <c r="C532" s="8">
        <f>IF($A532="","",Payouts!C534)</f>
        <v/>
      </c>
      <c r="D532">
        <f>IF($A532="","",IF(SUMPRODUCT(MAX(IFERROR((ABS('Bank Import'!$C$4:$C$1003-$C532)&lt;0.005)*(ABS('Bank Import'!$A$4:$A$1003-$B532)&lt;=$J$1),0)*ROW('Bank Import'!$A$4:$A$1003)))=0,"",SUMPRODUCT(MAX(IFERROR((ABS('Bank Import'!$C$4:$C$1003-$C532)&lt;0.005)*(ABS('Bank Import'!$A$4:$A$1003-$B532)&lt;=$J$1),0)*ROW('Bank Import'!$A$4:$A$1003)))))</f>
        <v/>
      </c>
      <c r="E532" s="7">
        <f>IF(OR($A532="",$D532=""),"",INDEX('Bank Import'!$A$4:$A$1003,$D532-3))</f>
        <v/>
      </c>
      <c r="F532" s="8">
        <f>IF(OR($A532="",$D532=""),"",INDEX('Bank Import'!$C$4:$C$1003,$D532-3))</f>
        <v/>
      </c>
      <c r="G532">
        <f>IF($A532="","",IF($D532="","UNMATCHED","Matched"))</f>
        <v/>
      </c>
    </row>
    <row r="533">
      <c r="A533">
        <f>IF(Payouts!A535="","",Payouts!A535)</f>
        <v/>
      </c>
      <c r="B533" s="7">
        <f>IF($A533="","",DATE(LEFT(Payouts!B535,4),MID(Payouts!B535,6,2),MID(Payouts!B535,9,2)))</f>
        <v/>
      </c>
      <c r="C533" s="8">
        <f>IF($A533="","",Payouts!C535)</f>
        <v/>
      </c>
      <c r="D533">
        <f>IF($A533="","",IF(SUMPRODUCT(MAX(IFERROR((ABS('Bank Import'!$C$4:$C$1003-$C533)&lt;0.005)*(ABS('Bank Import'!$A$4:$A$1003-$B533)&lt;=$J$1),0)*ROW('Bank Import'!$A$4:$A$1003)))=0,"",SUMPRODUCT(MAX(IFERROR((ABS('Bank Import'!$C$4:$C$1003-$C533)&lt;0.005)*(ABS('Bank Import'!$A$4:$A$1003-$B533)&lt;=$J$1),0)*ROW('Bank Import'!$A$4:$A$1003)))))</f>
        <v/>
      </c>
      <c r="E533" s="7">
        <f>IF(OR($A533="",$D533=""),"",INDEX('Bank Import'!$A$4:$A$1003,$D533-3))</f>
        <v/>
      </c>
      <c r="F533" s="8">
        <f>IF(OR($A533="",$D533=""),"",INDEX('Bank Import'!$C$4:$C$1003,$D533-3))</f>
        <v/>
      </c>
      <c r="G533">
        <f>IF($A533="","",IF($D533="","UNMATCHED","Matched"))</f>
        <v/>
      </c>
    </row>
    <row r="534">
      <c r="A534">
        <f>IF(Payouts!A536="","",Payouts!A536)</f>
        <v/>
      </c>
      <c r="B534" s="7">
        <f>IF($A534="","",DATE(LEFT(Payouts!B536,4),MID(Payouts!B536,6,2),MID(Payouts!B536,9,2)))</f>
        <v/>
      </c>
      <c r="C534" s="8">
        <f>IF($A534="","",Payouts!C536)</f>
        <v/>
      </c>
      <c r="D534">
        <f>IF($A534="","",IF(SUMPRODUCT(MAX(IFERROR((ABS('Bank Import'!$C$4:$C$1003-$C534)&lt;0.005)*(ABS('Bank Import'!$A$4:$A$1003-$B534)&lt;=$J$1),0)*ROW('Bank Import'!$A$4:$A$1003)))=0,"",SUMPRODUCT(MAX(IFERROR((ABS('Bank Import'!$C$4:$C$1003-$C534)&lt;0.005)*(ABS('Bank Import'!$A$4:$A$1003-$B534)&lt;=$J$1),0)*ROW('Bank Import'!$A$4:$A$1003)))))</f>
        <v/>
      </c>
      <c r="E534" s="7">
        <f>IF(OR($A534="",$D534=""),"",INDEX('Bank Import'!$A$4:$A$1003,$D534-3))</f>
        <v/>
      </c>
      <c r="F534" s="8">
        <f>IF(OR($A534="",$D534=""),"",INDEX('Bank Import'!$C$4:$C$1003,$D534-3))</f>
        <v/>
      </c>
      <c r="G534">
        <f>IF($A534="","",IF($D534="","UNMATCHED","Matched"))</f>
        <v/>
      </c>
    </row>
    <row r="535">
      <c r="A535">
        <f>IF(Payouts!A537="","",Payouts!A537)</f>
        <v/>
      </c>
      <c r="B535" s="7">
        <f>IF($A535="","",DATE(LEFT(Payouts!B537,4),MID(Payouts!B537,6,2),MID(Payouts!B537,9,2)))</f>
        <v/>
      </c>
      <c r="C535" s="8">
        <f>IF($A535="","",Payouts!C537)</f>
        <v/>
      </c>
      <c r="D535">
        <f>IF($A535="","",IF(SUMPRODUCT(MAX(IFERROR((ABS('Bank Import'!$C$4:$C$1003-$C535)&lt;0.005)*(ABS('Bank Import'!$A$4:$A$1003-$B535)&lt;=$J$1),0)*ROW('Bank Import'!$A$4:$A$1003)))=0,"",SUMPRODUCT(MAX(IFERROR((ABS('Bank Import'!$C$4:$C$1003-$C535)&lt;0.005)*(ABS('Bank Import'!$A$4:$A$1003-$B535)&lt;=$J$1),0)*ROW('Bank Import'!$A$4:$A$1003)))))</f>
        <v/>
      </c>
      <c r="E535" s="7">
        <f>IF(OR($A535="",$D535=""),"",INDEX('Bank Import'!$A$4:$A$1003,$D535-3))</f>
        <v/>
      </c>
      <c r="F535" s="8">
        <f>IF(OR($A535="",$D535=""),"",INDEX('Bank Import'!$C$4:$C$1003,$D535-3))</f>
        <v/>
      </c>
      <c r="G535">
        <f>IF($A535="","",IF($D535="","UNMATCHED","Matched"))</f>
        <v/>
      </c>
    </row>
    <row r="536">
      <c r="A536">
        <f>IF(Payouts!A538="","",Payouts!A538)</f>
        <v/>
      </c>
      <c r="B536" s="7">
        <f>IF($A536="","",DATE(LEFT(Payouts!B538,4),MID(Payouts!B538,6,2),MID(Payouts!B538,9,2)))</f>
        <v/>
      </c>
      <c r="C536" s="8">
        <f>IF($A536="","",Payouts!C538)</f>
        <v/>
      </c>
      <c r="D536">
        <f>IF($A536="","",IF(SUMPRODUCT(MAX(IFERROR((ABS('Bank Import'!$C$4:$C$1003-$C536)&lt;0.005)*(ABS('Bank Import'!$A$4:$A$1003-$B536)&lt;=$J$1),0)*ROW('Bank Import'!$A$4:$A$1003)))=0,"",SUMPRODUCT(MAX(IFERROR((ABS('Bank Import'!$C$4:$C$1003-$C536)&lt;0.005)*(ABS('Bank Import'!$A$4:$A$1003-$B536)&lt;=$J$1),0)*ROW('Bank Import'!$A$4:$A$1003)))))</f>
        <v/>
      </c>
      <c r="E536" s="7">
        <f>IF(OR($A536="",$D536=""),"",INDEX('Bank Import'!$A$4:$A$1003,$D536-3))</f>
        <v/>
      </c>
      <c r="F536" s="8">
        <f>IF(OR($A536="",$D536=""),"",INDEX('Bank Import'!$C$4:$C$1003,$D536-3))</f>
        <v/>
      </c>
      <c r="G536">
        <f>IF($A536="","",IF($D536="","UNMATCHED","Matched"))</f>
        <v/>
      </c>
    </row>
    <row r="537">
      <c r="A537">
        <f>IF(Payouts!A539="","",Payouts!A539)</f>
        <v/>
      </c>
      <c r="B537" s="7">
        <f>IF($A537="","",DATE(LEFT(Payouts!B539,4),MID(Payouts!B539,6,2),MID(Payouts!B539,9,2)))</f>
        <v/>
      </c>
      <c r="C537" s="8">
        <f>IF($A537="","",Payouts!C539)</f>
        <v/>
      </c>
      <c r="D537">
        <f>IF($A537="","",IF(SUMPRODUCT(MAX(IFERROR((ABS('Bank Import'!$C$4:$C$1003-$C537)&lt;0.005)*(ABS('Bank Import'!$A$4:$A$1003-$B537)&lt;=$J$1),0)*ROW('Bank Import'!$A$4:$A$1003)))=0,"",SUMPRODUCT(MAX(IFERROR((ABS('Bank Import'!$C$4:$C$1003-$C537)&lt;0.005)*(ABS('Bank Import'!$A$4:$A$1003-$B537)&lt;=$J$1),0)*ROW('Bank Import'!$A$4:$A$1003)))))</f>
        <v/>
      </c>
      <c r="E537" s="7">
        <f>IF(OR($A537="",$D537=""),"",INDEX('Bank Import'!$A$4:$A$1003,$D537-3))</f>
        <v/>
      </c>
      <c r="F537" s="8">
        <f>IF(OR($A537="",$D537=""),"",INDEX('Bank Import'!$C$4:$C$1003,$D537-3))</f>
        <v/>
      </c>
      <c r="G537">
        <f>IF($A537="","",IF($D537="","UNMATCHED","Matched"))</f>
        <v/>
      </c>
    </row>
    <row r="538">
      <c r="A538">
        <f>IF(Payouts!A540="","",Payouts!A540)</f>
        <v/>
      </c>
      <c r="B538" s="7">
        <f>IF($A538="","",DATE(LEFT(Payouts!B540,4),MID(Payouts!B540,6,2),MID(Payouts!B540,9,2)))</f>
        <v/>
      </c>
      <c r="C538" s="8">
        <f>IF($A538="","",Payouts!C540)</f>
        <v/>
      </c>
      <c r="D538">
        <f>IF($A538="","",IF(SUMPRODUCT(MAX(IFERROR((ABS('Bank Import'!$C$4:$C$1003-$C538)&lt;0.005)*(ABS('Bank Import'!$A$4:$A$1003-$B538)&lt;=$J$1),0)*ROW('Bank Import'!$A$4:$A$1003)))=0,"",SUMPRODUCT(MAX(IFERROR((ABS('Bank Import'!$C$4:$C$1003-$C538)&lt;0.005)*(ABS('Bank Import'!$A$4:$A$1003-$B538)&lt;=$J$1),0)*ROW('Bank Import'!$A$4:$A$1003)))))</f>
        <v/>
      </c>
      <c r="E538" s="7">
        <f>IF(OR($A538="",$D538=""),"",INDEX('Bank Import'!$A$4:$A$1003,$D538-3))</f>
        <v/>
      </c>
      <c r="F538" s="8">
        <f>IF(OR($A538="",$D538=""),"",INDEX('Bank Import'!$C$4:$C$1003,$D538-3))</f>
        <v/>
      </c>
      <c r="G538">
        <f>IF($A538="","",IF($D538="","UNMATCHED","Matched"))</f>
        <v/>
      </c>
    </row>
    <row r="539">
      <c r="A539">
        <f>IF(Payouts!A541="","",Payouts!A541)</f>
        <v/>
      </c>
      <c r="B539" s="7">
        <f>IF($A539="","",DATE(LEFT(Payouts!B541,4),MID(Payouts!B541,6,2),MID(Payouts!B541,9,2)))</f>
        <v/>
      </c>
      <c r="C539" s="8">
        <f>IF($A539="","",Payouts!C541)</f>
        <v/>
      </c>
      <c r="D539">
        <f>IF($A539="","",IF(SUMPRODUCT(MAX(IFERROR((ABS('Bank Import'!$C$4:$C$1003-$C539)&lt;0.005)*(ABS('Bank Import'!$A$4:$A$1003-$B539)&lt;=$J$1),0)*ROW('Bank Import'!$A$4:$A$1003)))=0,"",SUMPRODUCT(MAX(IFERROR((ABS('Bank Import'!$C$4:$C$1003-$C539)&lt;0.005)*(ABS('Bank Import'!$A$4:$A$1003-$B539)&lt;=$J$1),0)*ROW('Bank Import'!$A$4:$A$1003)))))</f>
        <v/>
      </c>
      <c r="E539" s="7">
        <f>IF(OR($A539="",$D539=""),"",INDEX('Bank Import'!$A$4:$A$1003,$D539-3))</f>
        <v/>
      </c>
      <c r="F539" s="8">
        <f>IF(OR($A539="",$D539=""),"",INDEX('Bank Import'!$C$4:$C$1003,$D539-3))</f>
        <v/>
      </c>
      <c r="G539">
        <f>IF($A539="","",IF($D539="","UNMATCHED","Matched"))</f>
        <v/>
      </c>
    </row>
    <row r="540">
      <c r="A540">
        <f>IF(Payouts!A542="","",Payouts!A542)</f>
        <v/>
      </c>
      <c r="B540" s="7">
        <f>IF($A540="","",DATE(LEFT(Payouts!B542,4),MID(Payouts!B542,6,2),MID(Payouts!B542,9,2)))</f>
        <v/>
      </c>
      <c r="C540" s="8">
        <f>IF($A540="","",Payouts!C542)</f>
        <v/>
      </c>
      <c r="D540">
        <f>IF($A540="","",IF(SUMPRODUCT(MAX(IFERROR((ABS('Bank Import'!$C$4:$C$1003-$C540)&lt;0.005)*(ABS('Bank Import'!$A$4:$A$1003-$B540)&lt;=$J$1),0)*ROW('Bank Import'!$A$4:$A$1003)))=0,"",SUMPRODUCT(MAX(IFERROR((ABS('Bank Import'!$C$4:$C$1003-$C540)&lt;0.005)*(ABS('Bank Import'!$A$4:$A$1003-$B540)&lt;=$J$1),0)*ROW('Bank Import'!$A$4:$A$1003)))))</f>
        <v/>
      </c>
      <c r="E540" s="7">
        <f>IF(OR($A540="",$D540=""),"",INDEX('Bank Import'!$A$4:$A$1003,$D540-3))</f>
        <v/>
      </c>
      <c r="F540" s="8">
        <f>IF(OR($A540="",$D540=""),"",INDEX('Bank Import'!$C$4:$C$1003,$D540-3))</f>
        <v/>
      </c>
      <c r="G540">
        <f>IF($A540="","",IF($D540="","UNMATCHED","Matched"))</f>
        <v/>
      </c>
    </row>
    <row r="541">
      <c r="A541">
        <f>IF(Payouts!A543="","",Payouts!A543)</f>
        <v/>
      </c>
      <c r="B541" s="7">
        <f>IF($A541="","",DATE(LEFT(Payouts!B543,4),MID(Payouts!B543,6,2),MID(Payouts!B543,9,2)))</f>
        <v/>
      </c>
      <c r="C541" s="8">
        <f>IF($A541="","",Payouts!C543)</f>
        <v/>
      </c>
      <c r="D541">
        <f>IF($A541="","",IF(SUMPRODUCT(MAX(IFERROR((ABS('Bank Import'!$C$4:$C$1003-$C541)&lt;0.005)*(ABS('Bank Import'!$A$4:$A$1003-$B541)&lt;=$J$1),0)*ROW('Bank Import'!$A$4:$A$1003)))=0,"",SUMPRODUCT(MAX(IFERROR((ABS('Bank Import'!$C$4:$C$1003-$C541)&lt;0.005)*(ABS('Bank Import'!$A$4:$A$1003-$B541)&lt;=$J$1),0)*ROW('Bank Import'!$A$4:$A$1003)))))</f>
        <v/>
      </c>
      <c r="E541" s="7">
        <f>IF(OR($A541="",$D541=""),"",INDEX('Bank Import'!$A$4:$A$1003,$D541-3))</f>
        <v/>
      </c>
      <c r="F541" s="8">
        <f>IF(OR($A541="",$D541=""),"",INDEX('Bank Import'!$C$4:$C$1003,$D541-3))</f>
        <v/>
      </c>
      <c r="G541">
        <f>IF($A541="","",IF($D541="","UNMATCHED","Matched"))</f>
        <v/>
      </c>
    </row>
    <row r="542">
      <c r="A542">
        <f>IF(Payouts!A544="","",Payouts!A544)</f>
        <v/>
      </c>
      <c r="B542" s="7">
        <f>IF($A542="","",DATE(LEFT(Payouts!B544,4),MID(Payouts!B544,6,2),MID(Payouts!B544,9,2)))</f>
        <v/>
      </c>
      <c r="C542" s="8">
        <f>IF($A542="","",Payouts!C544)</f>
        <v/>
      </c>
      <c r="D542">
        <f>IF($A542="","",IF(SUMPRODUCT(MAX(IFERROR((ABS('Bank Import'!$C$4:$C$1003-$C542)&lt;0.005)*(ABS('Bank Import'!$A$4:$A$1003-$B542)&lt;=$J$1),0)*ROW('Bank Import'!$A$4:$A$1003)))=0,"",SUMPRODUCT(MAX(IFERROR((ABS('Bank Import'!$C$4:$C$1003-$C542)&lt;0.005)*(ABS('Bank Import'!$A$4:$A$1003-$B542)&lt;=$J$1),0)*ROW('Bank Import'!$A$4:$A$1003)))))</f>
        <v/>
      </c>
      <c r="E542" s="7">
        <f>IF(OR($A542="",$D542=""),"",INDEX('Bank Import'!$A$4:$A$1003,$D542-3))</f>
        <v/>
      </c>
      <c r="F542" s="8">
        <f>IF(OR($A542="",$D542=""),"",INDEX('Bank Import'!$C$4:$C$1003,$D542-3))</f>
        <v/>
      </c>
      <c r="G542">
        <f>IF($A542="","",IF($D542="","UNMATCHED","Matched"))</f>
        <v/>
      </c>
    </row>
    <row r="543">
      <c r="A543">
        <f>IF(Payouts!A545="","",Payouts!A545)</f>
        <v/>
      </c>
      <c r="B543" s="7">
        <f>IF($A543="","",DATE(LEFT(Payouts!B545,4),MID(Payouts!B545,6,2),MID(Payouts!B545,9,2)))</f>
        <v/>
      </c>
      <c r="C543" s="8">
        <f>IF($A543="","",Payouts!C545)</f>
        <v/>
      </c>
      <c r="D543">
        <f>IF($A543="","",IF(SUMPRODUCT(MAX(IFERROR((ABS('Bank Import'!$C$4:$C$1003-$C543)&lt;0.005)*(ABS('Bank Import'!$A$4:$A$1003-$B543)&lt;=$J$1),0)*ROW('Bank Import'!$A$4:$A$1003)))=0,"",SUMPRODUCT(MAX(IFERROR((ABS('Bank Import'!$C$4:$C$1003-$C543)&lt;0.005)*(ABS('Bank Import'!$A$4:$A$1003-$B543)&lt;=$J$1),0)*ROW('Bank Import'!$A$4:$A$1003)))))</f>
        <v/>
      </c>
      <c r="E543" s="7">
        <f>IF(OR($A543="",$D543=""),"",INDEX('Bank Import'!$A$4:$A$1003,$D543-3))</f>
        <v/>
      </c>
      <c r="F543" s="8">
        <f>IF(OR($A543="",$D543=""),"",INDEX('Bank Import'!$C$4:$C$1003,$D543-3))</f>
        <v/>
      </c>
      <c r="G543">
        <f>IF($A543="","",IF($D543="","UNMATCHED","Matched"))</f>
        <v/>
      </c>
    </row>
    <row r="544">
      <c r="A544">
        <f>IF(Payouts!A546="","",Payouts!A546)</f>
        <v/>
      </c>
      <c r="B544" s="7">
        <f>IF($A544="","",DATE(LEFT(Payouts!B546,4),MID(Payouts!B546,6,2),MID(Payouts!B546,9,2)))</f>
        <v/>
      </c>
      <c r="C544" s="8">
        <f>IF($A544="","",Payouts!C546)</f>
        <v/>
      </c>
      <c r="D544">
        <f>IF($A544="","",IF(SUMPRODUCT(MAX(IFERROR((ABS('Bank Import'!$C$4:$C$1003-$C544)&lt;0.005)*(ABS('Bank Import'!$A$4:$A$1003-$B544)&lt;=$J$1),0)*ROW('Bank Import'!$A$4:$A$1003)))=0,"",SUMPRODUCT(MAX(IFERROR((ABS('Bank Import'!$C$4:$C$1003-$C544)&lt;0.005)*(ABS('Bank Import'!$A$4:$A$1003-$B544)&lt;=$J$1),0)*ROW('Bank Import'!$A$4:$A$1003)))))</f>
        <v/>
      </c>
      <c r="E544" s="7">
        <f>IF(OR($A544="",$D544=""),"",INDEX('Bank Import'!$A$4:$A$1003,$D544-3))</f>
        <v/>
      </c>
      <c r="F544" s="8">
        <f>IF(OR($A544="",$D544=""),"",INDEX('Bank Import'!$C$4:$C$1003,$D544-3))</f>
        <v/>
      </c>
      <c r="G544">
        <f>IF($A544="","",IF($D544="","UNMATCHED","Matched"))</f>
        <v/>
      </c>
    </row>
    <row r="545">
      <c r="A545">
        <f>IF(Payouts!A547="","",Payouts!A547)</f>
        <v/>
      </c>
      <c r="B545" s="7">
        <f>IF($A545="","",DATE(LEFT(Payouts!B547,4),MID(Payouts!B547,6,2),MID(Payouts!B547,9,2)))</f>
        <v/>
      </c>
      <c r="C545" s="8">
        <f>IF($A545="","",Payouts!C547)</f>
        <v/>
      </c>
      <c r="D545">
        <f>IF($A545="","",IF(SUMPRODUCT(MAX(IFERROR((ABS('Bank Import'!$C$4:$C$1003-$C545)&lt;0.005)*(ABS('Bank Import'!$A$4:$A$1003-$B545)&lt;=$J$1),0)*ROW('Bank Import'!$A$4:$A$1003)))=0,"",SUMPRODUCT(MAX(IFERROR((ABS('Bank Import'!$C$4:$C$1003-$C545)&lt;0.005)*(ABS('Bank Import'!$A$4:$A$1003-$B545)&lt;=$J$1),0)*ROW('Bank Import'!$A$4:$A$1003)))))</f>
        <v/>
      </c>
      <c r="E545" s="7">
        <f>IF(OR($A545="",$D545=""),"",INDEX('Bank Import'!$A$4:$A$1003,$D545-3))</f>
        <v/>
      </c>
      <c r="F545" s="8">
        <f>IF(OR($A545="",$D545=""),"",INDEX('Bank Import'!$C$4:$C$1003,$D545-3))</f>
        <v/>
      </c>
      <c r="G545">
        <f>IF($A545="","",IF($D545="","UNMATCHED","Matched"))</f>
        <v/>
      </c>
    </row>
    <row r="546">
      <c r="A546">
        <f>IF(Payouts!A548="","",Payouts!A548)</f>
        <v/>
      </c>
      <c r="B546" s="7">
        <f>IF($A546="","",DATE(LEFT(Payouts!B548,4),MID(Payouts!B548,6,2),MID(Payouts!B548,9,2)))</f>
        <v/>
      </c>
      <c r="C546" s="8">
        <f>IF($A546="","",Payouts!C548)</f>
        <v/>
      </c>
      <c r="D546">
        <f>IF($A546="","",IF(SUMPRODUCT(MAX(IFERROR((ABS('Bank Import'!$C$4:$C$1003-$C546)&lt;0.005)*(ABS('Bank Import'!$A$4:$A$1003-$B546)&lt;=$J$1),0)*ROW('Bank Import'!$A$4:$A$1003)))=0,"",SUMPRODUCT(MAX(IFERROR((ABS('Bank Import'!$C$4:$C$1003-$C546)&lt;0.005)*(ABS('Bank Import'!$A$4:$A$1003-$B546)&lt;=$J$1),0)*ROW('Bank Import'!$A$4:$A$1003)))))</f>
        <v/>
      </c>
      <c r="E546" s="7">
        <f>IF(OR($A546="",$D546=""),"",INDEX('Bank Import'!$A$4:$A$1003,$D546-3))</f>
        <v/>
      </c>
      <c r="F546" s="8">
        <f>IF(OR($A546="",$D546=""),"",INDEX('Bank Import'!$C$4:$C$1003,$D546-3))</f>
        <v/>
      </c>
      <c r="G546">
        <f>IF($A546="","",IF($D546="","UNMATCHED","Matched"))</f>
        <v/>
      </c>
    </row>
    <row r="547">
      <c r="A547">
        <f>IF(Payouts!A549="","",Payouts!A549)</f>
        <v/>
      </c>
      <c r="B547" s="7">
        <f>IF($A547="","",DATE(LEFT(Payouts!B549,4),MID(Payouts!B549,6,2),MID(Payouts!B549,9,2)))</f>
        <v/>
      </c>
      <c r="C547" s="8">
        <f>IF($A547="","",Payouts!C549)</f>
        <v/>
      </c>
      <c r="D547">
        <f>IF($A547="","",IF(SUMPRODUCT(MAX(IFERROR((ABS('Bank Import'!$C$4:$C$1003-$C547)&lt;0.005)*(ABS('Bank Import'!$A$4:$A$1003-$B547)&lt;=$J$1),0)*ROW('Bank Import'!$A$4:$A$1003)))=0,"",SUMPRODUCT(MAX(IFERROR((ABS('Bank Import'!$C$4:$C$1003-$C547)&lt;0.005)*(ABS('Bank Import'!$A$4:$A$1003-$B547)&lt;=$J$1),0)*ROW('Bank Import'!$A$4:$A$1003)))))</f>
        <v/>
      </c>
      <c r="E547" s="7">
        <f>IF(OR($A547="",$D547=""),"",INDEX('Bank Import'!$A$4:$A$1003,$D547-3))</f>
        <v/>
      </c>
      <c r="F547" s="8">
        <f>IF(OR($A547="",$D547=""),"",INDEX('Bank Import'!$C$4:$C$1003,$D547-3))</f>
        <v/>
      </c>
      <c r="G547">
        <f>IF($A547="","",IF($D547="","UNMATCHED","Matched"))</f>
        <v/>
      </c>
    </row>
    <row r="548">
      <c r="A548">
        <f>IF(Payouts!A550="","",Payouts!A550)</f>
        <v/>
      </c>
      <c r="B548" s="7">
        <f>IF($A548="","",DATE(LEFT(Payouts!B550,4),MID(Payouts!B550,6,2),MID(Payouts!B550,9,2)))</f>
        <v/>
      </c>
      <c r="C548" s="8">
        <f>IF($A548="","",Payouts!C550)</f>
        <v/>
      </c>
      <c r="D548">
        <f>IF($A548="","",IF(SUMPRODUCT(MAX(IFERROR((ABS('Bank Import'!$C$4:$C$1003-$C548)&lt;0.005)*(ABS('Bank Import'!$A$4:$A$1003-$B548)&lt;=$J$1),0)*ROW('Bank Import'!$A$4:$A$1003)))=0,"",SUMPRODUCT(MAX(IFERROR((ABS('Bank Import'!$C$4:$C$1003-$C548)&lt;0.005)*(ABS('Bank Import'!$A$4:$A$1003-$B548)&lt;=$J$1),0)*ROW('Bank Import'!$A$4:$A$1003)))))</f>
        <v/>
      </c>
      <c r="E548" s="7">
        <f>IF(OR($A548="",$D548=""),"",INDEX('Bank Import'!$A$4:$A$1003,$D548-3))</f>
        <v/>
      </c>
      <c r="F548" s="8">
        <f>IF(OR($A548="",$D548=""),"",INDEX('Bank Import'!$C$4:$C$1003,$D548-3))</f>
        <v/>
      </c>
      <c r="G548">
        <f>IF($A548="","",IF($D548="","UNMATCHED","Matched"))</f>
        <v/>
      </c>
    </row>
    <row r="549">
      <c r="A549">
        <f>IF(Payouts!A551="","",Payouts!A551)</f>
        <v/>
      </c>
      <c r="B549" s="7">
        <f>IF($A549="","",DATE(LEFT(Payouts!B551,4),MID(Payouts!B551,6,2),MID(Payouts!B551,9,2)))</f>
        <v/>
      </c>
      <c r="C549" s="8">
        <f>IF($A549="","",Payouts!C551)</f>
        <v/>
      </c>
      <c r="D549">
        <f>IF($A549="","",IF(SUMPRODUCT(MAX(IFERROR((ABS('Bank Import'!$C$4:$C$1003-$C549)&lt;0.005)*(ABS('Bank Import'!$A$4:$A$1003-$B549)&lt;=$J$1),0)*ROW('Bank Import'!$A$4:$A$1003)))=0,"",SUMPRODUCT(MAX(IFERROR((ABS('Bank Import'!$C$4:$C$1003-$C549)&lt;0.005)*(ABS('Bank Import'!$A$4:$A$1003-$B549)&lt;=$J$1),0)*ROW('Bank Import'!$A$4:$A$1003)))))</f>
        <v/>
      </c>
      <c r="E549" s="7">
        <f>IF(OR($A549="",$D549=""),"",INDEX('Bank Import'!$A$4:$A$1003,$D549-3))</f>
        <v/>
      </c>
      <c r="F549" s="8">
        <f>IF(OR($A549="",$D549=""),"",INDEX('Bank Import'!$C$4:$C$1003,$D549-3))</f>
        <v/>
      </c>
      <c r="G549">
        <f>IF($A549="","",IF($D549="","UNMATCHED","Matched"))</f>
        <v/>
      </c>
    </row>
    <row r="550">
      <c r="A550">
        <f>IF(Payouts!A552="","",Payouts!A552)</f>
        <v/>
      </c>
      <c r="B550" s="7">
        <f>IF($A550="","",DATE(LEFT(Payouts!B552,4),MID(Payouts!B552,6,2),MID(Payouts!B552,9,2)))</f>
        <v/>
      </c>
      <c r="C550" s="8">
        <f>IF($A550="","",Payouts!C552)</f>
        <v/>
      </c>
      <c r="D550">
        <f>IF($A550="","",IF(SUMPRODUCT(MAX(IFERROR((ABS('Bank Import'!$C$4:$C$1003-$C550)&lt;0.005)*(ABS('Bank Import'!$A$4:$A$1003-$B550)&lt;=$J$1),0)*ROW('Bank Import'!$A$4:$A$1003)))=0,"",SUMPRODUCT(MAX(IFERROR((ABS('Bank Import'!$C$4:$C$1003-$C550)&lt;0.005)*(ABS('Bank Import'!$A$4:$A$1003-$B550)&lt;=$J$1),0)*ROW('Bank Import'!$A$4:$A$1003)))))</f>
        <v/>
      </c>
      <c r="E550" s="7">
        <f>IF(OR($A550="",$D550=""),"",INDEX('Bank Import'!$A$4:$A$1003,$D550-3))</f>
        <v/>
      </c>
      <c r="F550" s="8">
        <f>IF(OR($A550="",$D550=""),"",INDEX('Bank Import'!$C$4:$C$1003,$D550-3))</f>
        <v/>
      </c>
      <c r="G550">
        <f>IF($A550="","",IF($D550="","UNMATCHED","Matched"))</f>
        <v/>
      </c>
    </row>
    <row r="551">
      <c r="A551">
        <f>IF(Payouts!A553="","",Payouts!A553)</f>
        <v/>
      </c>
      <c r="B551" s="7">
        <f>IF($A551="","",DATE(LEFT(Payouts!B553,4),MID(Payouts!B553,6,2),MID(Payouts!B553,9,2)))</f>
        <v/>
      </c>
      <c r="C551" s="8">
        <f>IF($A551="","",Payouts!C553)</f>
        <v/>
      </c>
      <c r="D551">
        <f>IF($A551="","",IF(SUMPRODUCT(MAX(IFERROR((ABS('Bank Import'!$C$4:$C$1003-$C551)&lt;0.005)*(ABS('Bank Import'!$A$4:$A$1003-$B551)&lt;=$J$1),0)*ROW('Bank Import'!$A$4:$A$1003)))=0,"",SUMPRODUCT(MAX(IFERROR((ABS('Bank Import'!$C$4:$C$1003-$C551)&lt;0.005)*(ABS('Bank Import'!$A$4:$A$1003-$B551)&lt;=$J$1),0)*ROW('Bank Import'!$A$4:$A$1003)))))</f>
        <v/>
      </c>
      <c r="E551" s="7">
        <f>IF(OR($A551="",$D551=""),"",INDEX('Bank Import'!$A$4:$A$1003,$D551-3))</f>
        <v/>
      </c>
      <c r="F551" s="8">
        <f>IF(OR($A551="",$D551=""),"",INDEX('Bank Import'!$C$4:$C$1003,$D551-3))</f>
        <v/>
      </c>
      <c r="G551">
        <f>IF($A551="","",IF($D551="","UNMATCHED","Matched"))</f>
        <v/>
      </c>
    </row>
    <row r="552">
      <c r="A552">
        <f>IF(Payouts!A554="","",Payouts!A554)</f>
        <v/>
      </c>
      <c r="B552" s="7">
        <f>IF($A552="","",DATE(LEFT(Payouts!B554,4),MID(Payouts!B554,6,2),MID(Payouts!B554,9,2)))</f>
        <v/>
      </c>
      <c r="C552" s="8">
        <f>IF($A552="","",Payouts!C554)</f>
        <v/>
      </c>
      <c r="D552">
        <f>IF($A552="","",IF(SUMPRODUCT(MAX(IFERROR((ABS('Bank Import'!$C$4:$C$1003-$C552)&lt;0.005)*(ABS('Bank Import'!$A$4:$A$1003-$B552)&lt;=$J$1),0)*ROW('Bank Import'!$A$4:$A$1003)))=0,"",SUMPRODUCT(MAX(IFERROR((ABS('Bank Import'!$C$4:$C$1003-$C552)&lt;0.005)*(ABS('Bank Import'!$A$4:$A$1003-$B552)&lt;=$J$1),0)*ROW('Bank Import'!$A$4:$A$1003)))))</f>
        <v/>
      </c>
      <c r="E552" s="7">
        <f>IF(OR($A552="",$D552=""),"",INDEX('Bank Import'!$A$4:$A$1003,$D552-3))</f>
        <v/>
      </c>
      <c r="F552" s="8">
        <f>IF(OR($A552="",$D552=""),"",INDEX('Bank Import'!$C$4:$C$1003,$D552-3))</f>
        <v/>
      </c>
      <c r="G552">
        <f>IF($A552="","",IF($D552="","UNMATCHED","Matched"))</f>
        <v/>
      </c>
    </row>
    <row r="553">
      <c r="A553">
        <f>IF(Payouts!A555="","",Payouts!A555)</f>
        <v/>
      </c>
      <c r="B553" s="7">
        <f>IF($A553="","",DATE(LEFT(Payouts!B555,4),MID(Payouts!B555,6,2),MID(Payouts!B555,9,2)))</f>
        <v/>
      </c>
      <c r="C553" s="8">
        <f>IF($A553="","",Payouts!C555)</f>
        <v/>
      </c>
      <c r="D553">
        <f>IF($A553="","",IF(SUMPRODUCT(MAX(IFERROR((ABS('Bank Import'!$C$4:$C$1003-$C553)&lt;0.005)*(ABS('Bank Import'!$A$4:$A$1003-$B553)&lt;=$J$1),0)*ROW('Bank Import'!$A$4:$A$1003)))=0,"",SUMPRODUCT(MAX(IFERROR((ABS('Bank Import'!$C$4:$C$1003-$C553)&lt;0.005)*(ABS('Bank Import'!$A$4:$A$1003-$B553)&lt;=$J$1),0)*ROW('Bank Import'!$A$4:$A$1003)))))</f>
        <v/>
      </c>
      <c r="E553" s="7">
        <f>IF(OR($A553="",$D553=""),"",INDEX('Bank Import'!$A$4:$A$1003,$D553-3))</f>
        <v/>
      </c>
      <c r="F553" s="8">
        <f>IF(OR($A553="",$D553=""),"",INDEX('Bank Import'!$C$4:$C$1003,$D553-3))</f>
        <v/>
      </c>
      <c r="G553">
        <f>IF($A553="","",IF($D553="","UNMATCHED","Matched"))</f>
        <v/>
      </c>
    </row>
    <row r="554">
      <c r="A554">
        <f>IF(Payouts!A556="","",Payouts!A556)</f>
        <v/>
      </c>
      <c r="B554" s="7">
        <f>IF($A554="","",DATE(LEFT(Payouts!B556,4),MID(Payouts!B556,6,2),MID(Payouts!B556,9,2)))</f>
        <v/>
      </c>
      <c r="C554" s="8">
        <f>IF($A554="","",Payouts!C556)</f>
        <v/>
      </c>
      <c r="D554">
        <f>IF($A554="","",IF(SUMPRODUCT(MAX(IFERROR((ABS('Bank Import'!$C$4:$C$1003-$C554)&lt;0.005)*(ABS('Bank Import'!$A$4:$A$1003-$B554)&lt;=$J$1),0)*ROW('Bank Import'!$A$4:$A$1003)))=0,"",SUMPRODUCT(MAX(IFERROR((ABS('Bank Import'!$C$4:$C$1003-$C554)&lt;0.005)*(ABS('Bank Import'!$A$4:$A$1003-$B554)&lt;=$J$1),0)*ROW('Bank Import'!$A$4:$A$1003)))))</f>
        <v/>
      </c>
      <c r="E554" s="7">
        <f>IF(OR($A554="",$D554=""),"",INDEX('Bank Import'!$A$4:$A$1003,$D554-3))</f>
        <v/>
      </c>
      <c r="F554" s="8">
        <f>IF(OR($A554="",$D554=""),"",INDEX('Bank Import'!$C$4:$C$1003,$D554-3))</f>
        <v/>
      </c>
      <c r="G554">
        <f>IF($A554="","",IF($D554="","UNMATCHED","Matched"))</f>
        <v/>
      </c>
    </row>
    <row r="555">
      <c r="A555">
        <f>IF(Payouts!A557="","",Payouts!A557)</f>
        <v/>
      </c>
      <c r="B555" s="7">
        <f>IF($A555="","",DATE(LEFT(Payouts!B557,4),MID(Payouts!B557,6,2),MID(Payouts!B557,9,2)))</f>
        <v/>
      </c>
      <c r="C555" s="8">
        <f>IF($A555="","",Payouts!C557)</f>
        <v/>
      </c>
      <c r="D555">
        <f>IF($A555="","",IF(SUMPRODUCT(MAX(IFERROR((ABS('Bank Import'!$C$4:$C$1003-$C555)&lt;0.005)*(ABS('Bank Import'!$A$4:$A$1003-$B555)&lt;=$J$1),0)*ROW('Bank Import'!$A$4:$A$1003)))=0,"",SUMPRODUCT(MAX(IFERROR((ABS('Bank Import'!$C$4:$C$1003-$C555)&lt;0.005)*(ABS('Bank Import'!$A$4:$A$1003-$B555)&lt;=$J$1),0)*ROW('Bank Import'!$A$4:$A$1003)))))</f>
        <v/>
      </c>
      <c r="E555" s="7">
        <f>IF(OR($A555="",$D555=""),"",INDEX('Bank Import'!$A$4:$A$1003,$D555-3))</f>
        <v/>
      </c>
      <c r="F555" s="8">
        <f>IF(OR($A555="",$D555=""),"",INDEX('Bank Import'!$C$4:$C$1003,$D555-3))</f>
        <v/>
      </c>
      <c r="G555">
        <f>IF($A555="","",IF($D555="","UNMATCHED","Matched"))</f>
        <v/>
      </c>
    </row>
    <row r="556">
      <c r="A556">
        <f>IF(Payouts!A558="","",Payouts!A558)</f>
        <v/>
      </c>
      <c r="B556" s="7">
        <f>IF($A556="","",DATE(LEFT(Payouts!B558,4),MID(Payouts!B558,6,2),MID(Payouts!B558,9,2)))</f>
        <v/>
      </c>
      <c r="C556" s="8">
        <f>IF($A556="","",Payouts!C558)</f>
        <v/>
      </c>
      <c r="D556">
        <f>IF($A556="","",IF(SUMPRODUCT(MAX(IFERROR((ABS('Bank Import'!$C$4:$C$1003-$C556)&lt;0.005)*(ABS('Bank Import'!$A$4:$A$1003-$B556)&lt;=$J$1),0)*ROW('Bank Import'!$A$4:$A$1003)))=0,"",SUMPRODUCT(MAX(IFERROR((ABS('Bank Import'!$C$4:$C$1003-$C556)&lt;0.005)*(ABS('Bank Import'!$A$4:$A$1003-$B556)&lt;=$J$1),0)*ROW('Bank Import'!$A$4:$A$1003)))))</f>
        <v/>
      </c>
      <c r="E556" s="7">
        <f>IF(OR($A556="",$D556=""),"",INDEX('Bank Import'!$A$4:$A$1003,$D556-3))</f>
        <v/>
      </c>
      <c r="F556" s="8">
        <f>IF(OR($A556="",$D556=""),"",INDEX('Bank Import'!$C$4:$C$1003,$D556-3))</f>
        <v/>
      </c>
      <c r="G556">
        <f>IF($A556="","",IF($D556="","UNMATCHED","Matched"))</f>
        <v/>
      </c>
    </row>
    <row r="557">
      <c r="A557">
        <f>IF(Payouts!A559="","",Payouts!A559)</f>
        <v/>
      </c>
      <c r="B557" s="7">
        <f>IF($A557="","",DATE(LEFT(Payouts!B559,4),MID(Payouts!B559,6,2),MID(Payouts!B559,9,2)))</f>
        <v/>
      </c>
      <c r="C557" s="8">
        <f>IF($A557="","",Payouts!C559)</f>
        <v/>
      </c>
      <c r="D557">
        <f>IF($A557="","",IF(SUMPRODUCT(MAX(IFERROR((ABS('Bank Import'!$C$4:$C$1003-$C557)&lt;0.005)*(ABS('Bank Import'!$A$4:$A$1003-$B557)&lt;=$J$1),0)*ROW('Bank Import'!$A$4:$A$1003)))=0,"",SUMPRODUCT(MAX(IFERROR((ABS('Bank Import'!$C$4:$C$1003-$C557)&lt;0.005)*(ABS('Bank Import'!$A$4:$A$1003-$B557)&lt;=$J$1),0)*ROW('Bank Import'!$A$4:$A$1003)))))</f>
        <v/>
      </c>
      <c r="E557" s="7">
        <f>IF(OR($A557="",$D557=""),"",INDEX('Bank Import'!$A$4:$A$1003,$D557-3))</f>
        <v/>
      </c>
      <c r="F557" s="8">
        <f>IF(OR($A557="",$D557=""),"",INDEX('Bank Import'!$C$4:$C$1003,$D557-3))</f>
        <v/>
      </c>
      <c r="G557">
        <f>IF($A557="","",IF($D557="","UNMATCHED","Matched"))</f>
        <v/>
      </c>
    </row>
    <row r="558">
      <c r="A558">
        <f>IF(Payouts!A560="","",Payouts!A560)</f>
        <v/>
      </c>
      <c r="B558" s="7">
        <f>IF($A558="","",DATE(LEFT(Payouts!B560,4),MID(Payouts!B560,6,2),MID(Payouts!B560,9,2)))</f>
        <v/>
      </c>
      <c r="C558" s="8">
        <f>IF($A558="","",Payouts!C560)</f>
        <v/>
      </c>
      <c r="D558">
        <f>IF($A558="","",IF(SUMPRODUCT(MAX(IFERROR((ABS('Bank Import'!$C$4:$C$1003-$C558)&lt;0.005)*(ABS('Bank Import'!$A$4:$A$1003-$B558)&lt;=$J$1),0)*ROW('Bank Import'!$A$4:$A$1003)))=0,"",SUMPRODUCT(MAX(IFERROR((ABS('Bank Import'!$C$4:$C$1003-$C558)&lt;0.005)*(ABS('Bank Import'!$A$4:$A$1003-$B558)&lt;=$J$1),0)*ROW('Bank Import'!$A$4:$A$1003)))))</f>
        <v/>
      </c>
      <c r="E558" s="7">
        <f>IF(OR($A558="",$D558=""),"",INDEX('Bank Import'!$A$4:$A$1003,$D558-3))</f>
        <v/>
      </c>
      <c r="F558" s="8">
        <f>IF(OR($A558="",$D558=""),"",INDEX('Bank Import'!$C$4:$C$1003,$D558-3))</f>
        <v/>
      </c>
      <c r="G558">
        <f>IF($A558="","",IF($D558="","UNMATCHED","Matched"))</f>
        <v/>
      </c>
    </row>
    <row r="559">
      <c r="A559">
        <f>IF(Payouts!A561="","",Payouts!A561)</f>
        <v/>
      </c>
      <c r="B559" s="7">
        <f>IF($A559="","",DATE(LEFT(Payouts!B561,4),MID(Payouts!B561,6,2),MID(Payouts!B561,9,2)))</f>
        <v/>
      </c>
      <c r="C559" s="8">
        <f>IF($A559="","",Payouts!C561)</f>
        <v/>
      </c>
      <c r="D559">
        <f>IF($A559="","",IF(SUMPRODUCT(MAX(IFERROR((ABS('Bank Import'!$C$4:$C$1003-$C559)&lt;0.005)*(ABS('Bank Import'!$A$4:$A$1003-$B559)&lt;=$J$1),0)*ROW('Bank Import'!$A$4:$A$1003)))=0,"",SUMPRODUCT(MAX(IFERROR((ABS('Bank Import'!$C$4:$C$1003-$C559)&lt;0.005)*(ABS('Bank Import'!$A$4:$A$1003-$B559)&lt;=$J$1),0)*ROW('Bank Import'!$A$4:$A$1003)))))</f>
        <v/>
      </c>
      <c r="E559" s="7">
        <f>IF(OR($A559="",$D559=""),"",INDEX('Bank Import'!$A$4:$A$1003,$D559-3))</f>
        <v/>
      </c>
      <c r="F559" s="8">
        <f>IF(OR($A559="",$D559=""),"",INDEX('Bank Import'!$C$4:$C$1003,$D559-3))</f>
        <v/>
      </c>
      <c r="G559">
        <f>IF($A559="","",IF($D559="","UNMATCHED","Matched"))</f>
        <v/>
      </c>
    </row>
    <row r="560">
      <c r="A560">
        <f>IF(Payouts!A562="","",Payouts!A562)</f>
        <v/>
      </c>
      <c r="B560" s="7">
        <f>IF($A560="","",DATE(LEFT(Payouts!B562,4),MID(Payouts!B562,6,2),MID(Payouts!B562,9,2)))</f>
        <v/>
      </c>
      <c r="C560" s="8">
        <f>IF($A560="","",Payouts!C562)</f>
        <v/>
      </c>
      <c r="D560">
        <f>IF($A560="","",IF(SUMPRODUCT(MAX(IFERROR((ABS('Bank Import'!$C$4:$C$1003-$C560)&lt;0.005)*(ABS('Bank Import'!$A$4:$A$1003-$B560)&lt;=$J$1),0)*ROW('Bank Import'!$A$4:$A$1003)))=0,"",SUMPRODUCT(MAX(IFERROR((ABS('Bank Import'!$C$4:$C$1003-$C560)&lt;0.005)*(ABS('Bank Import'!$A$4:$A$1003-$B560)&lt;=$J$1),0)*ROW('Bank Import'!$A$4:$A$1003)))))</f>
        <v/>
      </c>
      <c r="E560" s="7">
        <f>IF(OR($A560="",$D560=""),"",INDEX('Bank Import'!$A$4:$A$1003,$D560-3))</f>
        <v/>
      </c>
      <c r="F560" s="8">
        <f>IF(OR($A560="",$D560=""),"",INDEX('Bank Import'!$C$4:$C$1003,$D560-3))</f>
        <v/>
      </c>
      <c r="G560">
        <f>IF($A560="","",IF($D560="","UNMATCHED","Matched"))</f>
        <v/>
      </c>
    </row>
    <row r="561">
      <c r="A561">
        <f>IF(Payouts!A563="","",Payouts!A563)</f>
        <v/>
      </c>
      <c r="B561" s="7">
        <f>IF($A561="","",DATE(LEFT(Payouts!B563,4),MID(Payouts!B563,6,2),MID(Payouts!B563,9,2)))</f>
        <v/>
      </c>
      <c r="C561" s="8">
        <f>IF($A561="","",Payouts!C563)</f>
        <v/>
      </c>
      <c r="D561">
        <f>IF($A561="","",IF(SUMPRODUCT(MAX(IFERROR((ABS('Bank Import'!$C$4:$C$1003-$C561)&lt;0.005)*(ABS('Bank Import'!$A$4:$A$1003-$B561)&lt;=$J$1),0)*ROW('Bank Import'!$A$4:$A$1003)))=0,"",SUMPRODUCT(MAX(IFERROR((ABS('Bank Import'!$C$4:$C$1003-$C561)&lt;0.005)*(ABS('Bank Import'!$A$4:$A$1003-$B561)&lt;=$J$1),0)*ROW('Bank Import'!$A$4:$A$1003)))))</f>
        <v/>
      </c>
      <c r="E561" s="7">
        <f>IF(OR($A561="",$D561=""),"",INDEX('Bank Import'!$A$4:$A$1003,$D561-3))</f>
        <v/>
      </c>
      <c r="F561" s="8">
        <f>IF(OR($A561="",$D561=""),"",INDEX('Bank Import'!$C$4:$C$1003,$D561-3))</f>
        <v/>
      </c>
      <c r="G561">
        <f>IF($A561="","",IF($D561="","UNMATCHED","Matched"))</f>
        <v/>
      </c>
    </row>
    <row r="562">
      <c r="A562">
        <f>IF(Payouts!A564="","",Payouts!A564)</f>
        <v/>
      </c>
      <c r="B562" s="7">
        <f>IF($A562="","",DATE(LEFT(Payouts!B564,4),MID(Payouts!B564,6,2),MID(Payouts!B564,9,2)))</f>
        <v/>
      </c>
      <c r="C562" s="8">
        <f>IF($A562="","",Payouts!C564)</f>
        <v/>
      </c>
      <c r="D562">
        <f>IF($A562="","",IF(SUMPRODUCT(MAX(IFERROR((ABS('Bank Import'!$C$4:$C$1003-$C562)&lt;0.005)*(ABS('Bank Import'!$A$4:$A$1003-$B562)&lt;=$J$1),0)*ROW('Bank Import'!$A$4:$A$1003)))=0,"",SUMPRODUCT(MAX(IFERROR((ABS('Bank Import'!$C$4:$C$1003-$C562)&lt;0.005)*(ABS('Bank Import'!$A$4:$A$1003-$B562)&lt;=$J$1),0)*ROW('Bank Import'!$A$4:$A$1003)))))</f>
        <v/>
      </c>
      <c r="E562" s="7">
        <f>IF(OR($A562="",$D562=""),"",INDEX('Bank Import'!$A$4:$A$1003,$D562-3))</f>
        <v/>
      </c>
      <c r="F562" s="8">
        <f>IF(OR($A562="",$D562=""),"",INDEX('Bank Import'!$C$4:$C$1003,$D562-3))</f>
        <v/>
      </c>
      <c r="G562">
        <f>IF($A562="","",IF($D562="","UNMATCHED","Matched"))</f>
        <v/>
      </c>
    </row>
    <row r="563">
      <c r="A563">
        <f>IF(Payouts!A565="","",Payouts!A565)</f>
        <v/>
      </c>
      <c r="B563" s="7">
        <f>IF($A563="","",DATE(LEFT(Payouts!B565,4),MID(Payouts!B565,6,2),MID(Payouts!B565,9,2)))</f>
        <v/>
      </c>
      <c r="C563" s="8">
        <f>IF($A563="","",Payouts!C565)</f>
        <v/>
      </c>
      <c r="D563">
        <f>IF($A563="","",IF(SUMPRODUCT(MAX(IFERROR((ABS('Bank Import'!$C$4:$C$1003-$C563)&lt;0.005)*(ABS('Bank Import'!$A$4:$A$1003-$B563)&lt;=$J$1),0)*ROW('Bank Import'!$A$4:$A$1003)))=0,"",SUMPRODUCT(MAX(IFERROR((ABS('Bank Import'!$C$4:$C$1003-$C563)&lt;0.005)*(ABS('Bank Import'!$A$4:$A$1003-$B563)&lt;=$J$1),0)*ROW('Bank Import'!$A$4:$A$1003)))))</f>
        <v/>
      </c>
      <c r="E563" s="7">
        <f>IF(OR($A563="",$D563=""),"",INDEX('Bank Import'!$A$4:$A$1003,$D563-3))</f>
        <v/>
      </c>
      <c r="F563" s="8">
        <f>IF(OR($A563="",$D563=""),"",INDEX('Bank Import'!$C$4:$C$1003,$D563-3))</f>
        <v/>
      </c>
      <c r="G563">
        <f>IF($A563="","",IF($D563="","UNMATCHED","Matched"))</f>
        <v/>
      </c>
    </row>
    <row r="564">
      <c r="A564">
        <f>IF(Payouts!A566="","",Payouts!A566)</f>
        <v/>
      </c>
      <c r="B564" s="7">
        <f>IF($A564="","",DATE(LEFT(Payouts!B566,4),MID(Payouts!B566,6,2),MID(Payouts!B566,9,2)))</f>
        <v/>
      </c>
      <c r="C564" s="8">
        <f>IF($A564="","",Payouts!C566)</f>
        <v/>
      </c>
      <c r="D564">
        <f>IF($A564="","",IF(SUMPRODUCT(MAX(IFERROR((ABS('Bank Import'!$C$4:$C$1003-$C564)&lt;0.005)*(ABS('Bank Import'!$A$4:$A$1003-$B564)&lt;=$J$1),0)*ROW('Bank Import'!$A$4:$A$1003)))=0,"",SUMPRODUCT(MAX(IFERROR((ABS('Bank Import'!$C$4:$C$1003-$C564)&lt;0.005)*(ABS('Bank Import'!$A$4:$A$1003-$B564)&lt;=$J$1),0)*ROW('Bank Import'!$A$4:$A$1003)))))</f>
        <v/>
      </c>
      <c r="E564" s="7">
        <f>IF(OR($A564="",$D564=""),"",INDEX('Bank Import'!$A$4:$A$1003,$D564-3))</f>
        <v/>
      </c>
      <c r="F564" s="8">
        <f>IF(OR($A564="",$D564=""),"",INDEX('Bank Import'!$C$4:$C$1003,$D564-3))</f>
        <v/>
      </c>
      <c r="G564">
        <f>IF($A564="","",IF($D564="","UNMATCHED","Matched"))</f>
        <v/>
      </c>
    </row>
    <row r="565">
      <c r="A565">
        <f>IF(Payouts!A567="","",Payouts!A567)</f>
        <v/>
      </c>
      <c r="B565" s="7">
        <f>IF($A565="","",DATE(LEFT(Payouts!B567,4),MID(Payouts!B567,6,2),MID(Payouts!B567,9,2)))</f>
        <v/>
      </c>
      <c r="C565" s="8">
        <f>IF($A565="","",Payouts!C567)</f>
        <v/>
      </c>
      <c r="D565">
        <f>IF($A565="","",IF(SUMPRODUCT(MAX(IFERROR((ABS('Bank Import'!$C$4:$C$1003-$C565)&lt;0.005)*(ABS('Bank Import'!$A$4:$A$1003-$B565)&lt;=$J$1),0)*ROW('Bank Import'!$A$4:$A$1003)))=0,"",SUMPRODUCT(MAX(IFERROR((ABS('Bank Import'!$C$4:$C$1003-$C565)&lt;0.005)*(ABS('Bank Import'!$A$4:$A$1003-$B565)&lt;=$J$1),0)*ROW('Bank Import'!$A$4:$A$1003)))))</f>
        <v/>
      </c>
      <c r="E565" s="7">
        <f>IF(OR($A565="",$D565=""),"",INDEX('Bank Import'!$A$4:$A$1003,$D565-3))</f>
        <v/>
      </c>
      <c r="F565" s="8">
        <f>IF(OR($A565="",$D565=""),"",INDEX('Bank Import'!$C$4:$C$1003,$D565-3))</f>
        <v/>
      </c>
      <c r="G565">
        <f>IF($A565="","",IF($D565="","UNMATCHED","Matched"))</f>
        <v/>
      </c>
    </row>
    <row r="566">
      <c r="A566">
        <f>IF(Payouts!A568="","",Payouts!A568)</f>
        <v/>
      </c>
      <c r="B566" s="7">
        <f>IF($A566="","",DATE(LEFT(Payouts!B568,4),MID(Payouts!B568,6,2),MID(Payouts!B568,9,2)))</f>
        <v/>
      </c>
      <c r="C566" s="8">
        <f>IF($A566="","",Payouts!C568)</f>
        <v/>
      </c>
      <c r="D566">
        <f>IF($A566="","",IF(SUMPRODUCT(MAX(IFERROR((ABS('Bank Import'!$C$4:$C$1003-$C566)&lt;0.005)*(ABS('Bank Import'!$A$4:$A$1003-$B566)&lt;=$J$1),0)*ROW('Bank Import'!$A$4:$A$1003)))=0,"",SUMPRODUCT(MAX(IFERROR((ABS('Bank Import'!$C$4:$C$1003-$C566)&lt;0.005)*(ABS('Bank Import'!$A$4:$A$1003-$B566)&lt;=$J$1),0)*ROW('Bank Import'!$A$4:$A$1003)))))</f>
        <v/>
      </c>
      <c r="E566" s="7">
        <f>IF(OR($A566="",$D566=""),"",INDEX('Bank Import'!$A$4:$A$1003,$D566-3))</f>
        <v/>
      </c>
      <c r="F566" s="8">
        <f>IF(OR($A566="",$D566=""),"",INDEX('Bank Import'!$C$4:$C$1003,$D566-3))</f>
        <v/>
      </c>
      <c r="G566">
        <f>IF($A566="","",IF($D566="","UNMATCHED","Matched"))</f>
        <v/>
      </c>
    </row>
    <row r="567">
      <c r="A567">
        <f>IF(Payouts!A569="","",Payouts!A569)</f>
        <v/>
      </c>
      <c r="B567" s="7">
        <f>IF($A567="","",DATE(LEFT(Payouts!B569,4),MID(Payouts!B569,6,2),MID(Payouts!B569,9,2)))</f>
        <v/>
      </c>
      <c r="C567" s="8">
        <f>IF($A567="","",Payouts!C569)</f>
        <v/>
      </c>
      <c r="D567">
        <f>IF($A567="","",IF(SUMPRODUCT(MAX(IFERROR((ABS('Bank Import'!$C$4:$C$1003-$C567)&lt;0.005)*(ABS('Bank Import'!$A$4:$A$1003-$B567)&lt;=$J$1),0)*ROW('Bank Import'!$A$4:$A$1003)))=0,"",SUMPRODUCT(MAX(IFERROR((ABS('Bank Import'!$C$4:$C$1003-$C567)&lt;0.005)*(ABS('Bank Import'!$A$4:$A$1003-$B567)&lt;=$J$1),0)*ROW('Bank Import'!$A$4:$A$1003)))))</f>
        <v/>
      </c>
      <c r="E567" s="7">
        <f>IF(OR($A567="",$D567=""),"",INDEX('Bank Import'!$A$4:$A$1003,$D567-3))</f>
        <v/>
      </c>
      <c r="F567" s="8">
        <f>IF(OR($A567="",$D567=""),"",INDEX('Bank Import'!$C$4:$C$1003,$D567-3))</f>
        <v/>
      </c>
      <c r="G567">
        <f>IF($A567="","",IF($D567="","UNMATCHED","Matched"))</f>
        <v/>
      </c>
    </row>
    <row r="568">
      <c r="A568">
        <f>IF(Payouts!A570="","",Payouts!A570)</f>
        <v/>
      </c>
      <c r="B568" s="7">
        <f>IF($A568="","",DATE(LEFT(Payouts!B570,4),MID(Payouts!B570,6,2),MID(Payouts!B570,9,2)))</f>
        <v/>
      </c>
      <c r="C568" s="8">
        <f>IF($A568="","",Payouts!C570)</f>
        <v/>
      </c>
      <c r="D568">
        <f>IF($A568="","",IF(SUMPRODUCT(MAX(IFERROR((ABS('Bank Import'!$C$4:$C$1003-$C568)&lt;0.005)*(ABS('Bank Import'!$A$4:$A$1003-$B568)&lt;=$J$1),0)*ROW('Bank Import'!$A$4:$A$1003)))=0,"",SUMPRODUCT(MAX(IFERROR((ABS('Bank Import'!$C$4:$C$1003-$C568)&lt;0.005)*(ABS('Bank Import'!$A$4:$A$1003-$B568)&lt;=$J$1),0)*ROW('Bank Import'!$A$4:$A$1003)))))</f>
        <v/>
      </c>
      <c r="E568" s="7">
        <f>IF(OR($A568="",$D568=""),"",INDEX('Bank Import'!$A$4:$A$1003,$D568-3))</f>
        <v/>
      </c>
      <c r="F568" s="8">
        <f>IF(OR($A568="",$D568=""),"",INDEX('Bank Import'!$C$4:$C$1003,$D568-3))</f>
        <v/>
      </c>
      <c r="G568">
        <f>IF($A568="","",IF($D568="","UNMATCHED","Matched"))</f>
        <v/>
      </c>
    </row>
    <row r="569">
      <c r="A569">
        <f>IF(Payouts!A571="","",Payouts!A571)</f>
        <v/>
      </c>
      <c r="B569" s="7">
        <f>IF($A569="","",DATE(LEFT(Payouts!B571,4),MID(Payouts!B571,6,2),MID(Payouts!B571,9,2)))</f>
        <v/>
      </c>
      <c r="C569" s="8">
        <f>IF($A569="","",Payouts!C571)</f>
        <v/>
      </c>
      <c r="D569">
        <f>IF($A569="","",IF(SUMPRODUCT(MAX(IFERROR((ABS('Bank Import'!$C$4:$C$1003-$C569)&lt;0.005)*(ABS('Bank Import'!$A$4:$A$1003-$B569)&lt;=$J$1),0)*ROW('Bank Import'!$A$4:$A$1003)))=0,"",SUMPRODUCT(MAX(IFERROR((ABS('Bank Import'!$C$4:$C$1003-$C569)&lt;0.005)*(ABS('Bank Import'!$A$4:$A$1003-$B569)&lt;=$J$1),0)*ROW('Bank Import'!$A$4:$A$1003)))))</f>
        <v/>
      </c>
      <c r="E569" s="7">
        <f>IF(OR($A569="",$D569=""),"",INDEX('Bank Import'!$A$4:$A$1003,$D569-3))</f>
        <v/>
      </c>
      <c r="F569" s="8">
        <f>IF(OR($A569="",$D569=""),"",INDEX('Bank Import'!$C$4:$C$1003,$D569-3))</f>
        <v/>
      </c>
      <c r="G569">
        <f>IF($A569="","",IF($D569="","UNMATCHED","Matched"))</f>
        <v/>
      </c>
    </row>
    <row r="570">
      <c r="A570">
        <f>IF(Payouts!A572="","",Payouts!A572)</f>
        <v/>
      </c>
      <c r="B570" s="7">
        <f>IF($A570="","",DATE(LEFT(Payouts!B572,4),MID(Payouts!B572,6,2),MID(Payouts!B572,9,2)))</f>
        <v/>
      </c>
      <c r="C570" s="8">
        <f>IF($A570="","",Payouts!C572)</f>
        <v/>
      </c>
      <c r="D570">
        <f>IF($A570="","",IF(SUMPRODUCT(MAX(IFERROR((ABS('Bank Import'!$C$4:$C$1003-$C570)&lt;0.005)*(ABS('Bank Import'!$A$4:$A$1003-$B570)&lt;=$J$1),0)*ROW('Bank Import'!$A$4:$A$1003)))=0,"",SUMPRODUCT(MAX(IFERROR((ABS('Bank Import'!$C$4:$C$1003-$C570)&lt;0.005)*(ABS('Bank Import'!$A$4:$A$1003-$B570)&lt;=$J$1),0)*ROW('Bank Import'!$A$4:$A$1003)))))</f>
        <v/>
      </c>
      <c r="E570" s="7">
        <f>IF(OR($A570="",$D570=""),"",INDEX('Bank Import'!$A$4:$A$1003,$D570-3))</f>
        <v/>
      </c>
      <c r="F570" s="8">
        <f>IF(OR($A570="",$D570=""),"",INDEX('Bank Import'!$C$4:$C$1003,$D570-3))</f>
        <v/>
      </c>
      <c r="G570">
        <f>IF($A570="","",IF($D570="","UNMATCHED","Matched"))</f>
        <v/>
      </c>
    </row>
    <row r="571">
      <c r="A571">
        <f>IF(Payouts!A573="","",Payouts!A573)</f>
        <v/>
      </c>
      <c r="B571" s="7">
        <f>IF($A571="","",DATE(LEFT(Payouts!B573,4),MID(Payouts!B573,6,2),MID(Payouts!B573,9,2)))</f>
        <v/>
      </c>
      <c r="C571" s="8">
        <f>IF($A571="","",Payouts!C573)</f>
        <v/>
      </c>
      <c r="D571">
        <f>IF($A571="","",IF(SUMPRODUCT(MAX(IFERROR((ABS('Bank Import'!$C$4:$C$1003-$C571)&lt;0.005)*(ABS('Bank Import'!$A$4:$A$1003-$B571)&lt;=$J$1),0)*ROW('Bank Import'!$A$4:$A$1003)))=0,"",SUMPRODUCT(MAX(IFERROR((ABS('Bank Import'!$C$4:$C$1003-$C571)&lt;0.005)*(ABS('Bank Import'!$A$4:$A$1003-$B571)&lt;=$J$1),0)*ROW('Bank Import'!$A$4:$A$1003)))))</f>
        <v/>
      </c>
      <c r="E571" s="7">
        <f>IF(OR($A571="",$D571=""),"",INDEX('Bank Import'!$A$4:$A$1003,$D571-3))</f>
        <v/>
      </c>
      <c r="F571" s="8">
        <f>IF(OR($A571="",$D571=""),"",INDEX('Bank Import'!$C$4:$C$1003,$D571-3))</f>
        <v/>
      </c>
      <c r="G571">
        <f>IF($A571="","",IF($D571="","UNMATCHED","Matched"))</f>
        <v/>
      </c>
    </row>
    <row r="572">
      <c r="A572">
        <f>IF(Payouts!A574="","",Payouts!A574)</f>
        <v/>
      </c>
      <c r="B572" s="7">
        <f>IF($A572="","",DATE(LEFT(Payouts!B574,4),MID(Payouts!B574,6,2),MID(Payouts!B574,9,2)))</f>
        <v/>
      </c>
      <c r="C572" s="8">
        <f>IF($A572="","",Payouts!C574)</f>
        <v/>
      </c>
      <c r="D572">
        <f>IF($A572="","",IF(SUMPRODUCT(MAX(IFERROR((ABS('Bank Import'!$C$4:$C$1003-$C572)&lt;0.005)*(ABS('Bank Import'!$A$4:$A$1003-$B572)&lt;=$J$1),0)*ROW('Bank Import'!$A$4:$A$1003)))=0,"",SUMPRODUCT(MAX(IFERROR((ABS('Bank Import'!$C$4:$C$1003-$C572)&lt;0.005)*(ABS('Bank Import'!$A$4:$A$1003-$B572)&lt;=$J$1),0)*ROW('Bank Import'!$A$4:$A$1003)))))</f>
        <v/>
      </c>
      <c r="E572" s="7">
        <f>IF(OR($A572="",$D572=""),"",INDEX('Bank Import'!$A$4:$A$1003,$D572-3))</f>
        <v/>
      </c>
      <c r="F572" s="8">
        <f>IF(OR($A572="",$D572=""),"",INDEX('Bank Import'!$C$4:$C$1003,$D572-3))</f>
        <v/>
      </c>
      <c r="G572">
        <f>IF($A572="","",IF($D572="","UNMATCHED","Matched"))</f>
        <v/>
      </c>
    </row>
    <row r="573">
      <c r="A573">
        <f>IF(Payouts!A575="","",Payouts!A575)</f>
        <v/>
      </c>
      <c r="B573" s="7">
        <f>IF($A573="","",DATE(LEFT(Payouts!B575,4),MID(Payouts!B575,6,2),MID(Payouts!B575,9,2)))</f>
        <v/>
      </c>
      <c r="C573" s="8">
        <f>IF($A573="","",Payouts!C575)</f>
        <v/>
      </c>
      <c r="D573">
        <f>IF($A573="","",IF(SUMPRODUCT(MAX(IFERROR((ABS('Bank Import'!$C$4:$C$1003-$C573)&lt;0.005)*(ABS('Bank Import'!$A$4:$A$1003-$B573)&lt;=$J$1),0)*ROW('Bank Import'!$A$4:$A$1003)))=0,"",SUMPRODUCT(MAX(IFERROR((ABS('Bank Import'!$C$4:$C$1003-$C573)&lt;0.005)*(ABS('Bank Import'!$A$4:$A$1003-$B573)&lt;=$J$1),0)*ROW('Bank Import'!$A$4:$A$1003)))))</f>
        <v/>
      </c>
      <c r="E573" s="7">
        <f>IF(OR($A573="",$D573=""),"",INDEX('Bank Import'!$A$4:$A$1003,$D573-3))</f>
        <v/>
      </c>
      <c r="F573" s="8">
        <f>IF(OR($A573="",$D573=""),"",INDEX('Bank Import'!$C$4:$C$1003,$D573-3))</f>
        <v/>
      </c>
      <c r="G573">
        <f>IF($A573="","",IF($D573="","UNMATCHED","Matched"))</f>
        <v/>
      </c>
    </row>
    <row r="574">
      <c r="A574">
        <f>IF(Payouts!A576="","",Payouts!A576)</f>
        <v/>
      </c>
      <c r="B574" s="7">
        <f>IF($A574="","",DATE(LEFT(Payouts!B576,4),MID(Payouts!B576,6,2),MID(Payouts!B576,9,2)))</f>
        <v/>
      </c>
      <c r="C574" s="8">
        <f>IF($A574="","",Payouts!C576)</f>
        <v/>
      </c>
      <c r="D574">
        <f>IF($A574="","",IF(SUMPRODUCT(MAX(IFERROR((ABS('Bank Import'!$C$4:$C$1003-$C574)&lt;0.005)*(ABS('Bank Import'!$A$4:$A$1003-$B574)&lt;=$J$1),0)*ROW('Bank Import'!$A$4:$A$1003)))=0,"",SUMPRODUCT(MAX(IFERROR((ABS('Bank Import'!$C$4:$C$1003-$C574)&lt;0.005)*(ABS('Bank Import'!$A$4:$A$1003-$B574)&lt;=$J$1),0)*ROW('Bank Import'!$A$4:$A$1003)))))</f>
        <v/>
      </c>
      <c r="E574" s="7">
        <f>IF(OR($A574="",$D574=""),"",INDEX('Bank Import'!$A$4:$A$1003,$D574-3))</f>
        <v/>
      </c>
      <c r="F574" s="8">
        <f>IF(OR($A574="",$D574=""),"",INDEX('Bank Import'!$C$4:$C$1003,$D574-3))</f>
        <v/>
      </c>
      <c r="G574">
        <f>IF($A574="","",IF($D574="","UNMATCHED","Matched"))</f>
        <v/>
      </c>
    </row>
    <row r="575">
      <c r="A575">
        <f>IF(Payouts!A577="","",Payouts!A577)</f>
        <v/>
      </c>
      <c r="B575" s="7">
        <f>IF($A575="","",DATE(LEFT(Payouts!B577,4),MID(Payouts!B577,6,2),MID(Payouts!B577,9,2)))</f>
        <v/>
      </c>
      <c r="C575" s="8">
        <f>IF($A575="","",Payouts!C577)</f>
        <v/>
      </c>
      <c r="D575">
        <f>IF($A575="","",IF(SUMPRODUCT(MAX(IFERROR((ABS('Bank Import'!$C$4:$C$1003-$C575)&lt;0.005)*(ABS('Bank Import'!$A$4:$A$1003-$B575)&lt;=$J$1),0)*ROW('Bank Import'!$A$4:$A$1003)))=0,"",SUMPRODUCT(MAX(IFERROR((ABS('Bank Import'!$C$4:$C$1003-$C575)&lt;0.005)*(ABS('Bank Import'!$A$4:$A$1003-$B575)&lt;=$J$1),0)*ROW('Bank Import'!$A$4:$A$1003)))))</f>
        <v/>
      </c>
      <c r="E575" s="7">
        <f>IF(OR($A575="",$D575=""),"",INDEX('Bank Import'!$A$4:$A$1003,$D575-3))</f>
        <v/>
      </c>
      <c r="F575" s="8">
        <f>IF(OR($A575="",$D575=""),"",INDEX('Bank Import'!$C$4:$C$1003,$D575-3))</f>
        <v/>
      </c>
      <c r="G575">
        <f>IF($A575="","",IF($D575="","UNMATCHED","Matched"))</f>
        <v/>
      </c>
    </row>
    <row r="576">
      <c r="A576">
        <f>IF(Payouts!A578="","",Payouts!A578)</f>
        <v/>
      </c>
      <c r="B576" s="7">
        <f>IF($A576="","",DATE(LEFT(Payouts!B578,4),MID(Payouts!B578,6,2),MID(Payouts!B578,9,2)))</f>
        <v/>
      </c>
      <c r="C576" s="8">
        <f>IF($A576="","",Payouts!C578)</f>
        <v/>
      </c>
      <c r="D576">
        <f>IF($A576="","",IF(SUMPRODUCT(MAX(IFERROR((ABS('Bank Import'!$C$4:$C$1003-$C576)&lt;0.005)*(ABS('Bank Import'!$A$4:$A$1003-$B576)&lt;=$J$1),0)*ROW('Bank Import'!$A$4:$A$1003)))=0,"",SUMPRODUCT(MAX(IFERROR((ABS('Bank Import'!$C$4:$C$1003-$C576)&lt;0.005)*(ABS('Bank Import'!$A$4:$A$1003-$B576)&lt;=$J$1),0)*ROW('Bank Import'!$A$4:$A$1003)))))</f>
        <v/>
      </c>
      <c r="E576" s="7">
        <f>IF(OR($A576="",$D576=""),"",INDEX('Bank Import'!$A$4:$A$1003,$D576-3))</f>
        <v/>
      </c>
      <c r="F576" s="8">
        <f>IF(OR($A576="",$D576=""),"",INDEX('Bank Import'!$C$4:$C$1003,$D576-3))</f>
        <v/>
      </c>
      <c r="G576">
        <f>IF($A576="","",IF($D576="","UNMATCHED","Matched"))</f>
        <v/>
      </c>
    </row>
    <row r="577">
      <c r="A577">
        <f>IF(Payouts!A579="","",Payouts!A579)</f>
        <v/>
      </c>
      <c r="B577" s="7">
        <f>IF($A577="","",DATE(LEFT(Payouts!B579,4),MID(Payouts!B579,6,2),MID(Payouts!B579,9,2)))</f>
        <v/>
      </c>
      <c r="C577" s="8">
        <f>IF($A577="","",Payouts!C579)</f>
        <v/>
      </c>
      <c r="D577">
        <f>IF($A577="","",IF(SUMPRODUCT(MAX(IFERROR((ABS('Bank Import'!$C$4:$C$1003-$C577)&lt;0.005)*(ABS('Bank Import'!$A$4:$A$1003-$B577)&lt;=$J$1),0)*ROW('Bank Import'!$A$4:$A$1003)))=0,"",SUMPRODUCT(MAX(IFERROR((ABS('Bank Import'!$C$4:$C$1003-$C577)&lt;0.005)*(ABS('Bank Import'!$A$4:$A$1003-$B577)&lt;=$J$1),0)*ROW('Bank Import'!$A$4:$A$1003)))))</f>
        <v/>
      </c>
      <c r="E577" s="7">
        <f>IF(OR($A577="",$D577=""),"",INDEX('Bank Import'!$A$4:$A$1003,$D577-3))</f>
        <v/>
      </c>
      <c r="F577" s="8">
        <f>IF(OR($A577="",$D577=""),"",INDEX('Bank Import'!$C$4:$C$1003,$D577-3))</f>
        <v/>
      </c>
      <c r="G577">
        <f>IF($A577="","",IF($D577="","UNMATCHED","Matched"))</f>
        <v/>
      </c>
    </row>
    <row r="578">
      <c r="A578">
        <f>IF(Payouts!A580="","",Payouts!A580)</f>
        <v/>
      </c>
      <c r="B578" s="7">
        <f>IF($A578="","",DATE(LEFT(Payouts!B580,4),MID(Payouts!B580,6,2),MID(Payouts!B580,9,2)))</f>
        <v/>
      </c>
      <c r="C578" s="8">
        <f>IF($A578="","",Payouts!C580)</f>
        <v/>
      </c>
      <c r="D578">
        <f>IF($A578="","",IF(SUMPRODUCT(MAX(IFERROR((ABS('Bank Import'!$C$4:$C$1003-$C578)&lt;0.005)*(ABS('Bank Import'!$A$4:$A$1003-$B578)&lt;=$J$1),0)*ROW('Bank Import'!$A$4:$A$1003)))=0,"",SUMPRODUCT(MAX(IFERROR((ABS('Bank Import'!$C$4:$C$1003-$C578)&lt;0.005)*(ABS('Bank Import'!$A$4:$A$1003-$B578)&lt;=$J$1),0)*ROW('Bank Import'!$A$4:$A$1003)))))</f>
        <v/>
      </c>
      <c r="E578" s="7">
        <f>IF(OR($A578="",$D578=""),"",INDEX('Bank Import'!$A$4:$A$1003,$D578-3))</f>
        <v/>
      </c>
      <c r="F578" s="8">
        <f>IF(OR($A578="",$D578=""),"",INDEX('Bank Import'!$C$4:$C$1003,$D578-3))</f>
        <v/>
      </c>
      <c r="G578">
        <f>IF($A578="","",IF($D578="","UNMATCHED","Matched"))</f>
        <v/>
      </c>
    </row>
    <row r="579">
      <c r="A579">
        <f>IF(Payouts!A581="","",Payouts!A581)</f>
        <v/>
      </c>
      <c r="B579" s="7">
        <f>IF($A579="","",DATE(LEFT(Payouts!B581,4),MID(Payouts!B581,6,2),MID(Payouts!B581,9,2)))</f>
        <v/>
      </c>
      <c r="C579" s="8">
        <f>IF($A579="","",Payouts!C581)</f>
        <v/>
      </c>
      <c r="D579">
        <f>IF($A579="","",IF(SUMPRODUCT(MAX(IFERROR((ABS('Bank Import'!$C$4:$C$1003-$C579)&lt;0.005)*(ABS('Bank Import'!$A$4:$A$1003-$B579)&lt;=$J$1),0)*ROW('Bank Import'!$A$4:$A$1003)))=0,"",SUMPRODUCT(MAX(IFERROR((ABS('Bank Import'!$C$4:$C$1003-$C579)&lt;0.005)*(ABS('Bank Import'!$A$4:$A$1003-$B579)&lt;=$J$1),0)*ROW('Bank Import'!$A$4:$A$1003)))))</f>
        <v/>
      </c>
      <c r="E579" s="7">
        <f>IF(OR($A579="",$D579=""),"",INDEX('Bank Import'!$A$4:$A$1003,$D579-3))</f>
        <v/>
      </c>
      <c r="F579" s="8">
        <f>IF(OR($A579="",$D579=""),"",INDEX('Bank Import'!$C$4:$C$1003,$D579-3))</f>
        <v/>
      </c>
      <c r="G579">
        <f>IF($A579="","",IF($D579="","UNMATCHED","Matched"))</f>
        <v/>
      </c>
    </row>
    <row r="580">
      <c r="A580">
        <f>IF(Payouts!A582="","",Payouts!A582)</f>
        <v/>
      </c>
      <c r="B580" s="7">
        <f>IF($A580="","",DATE(LEFT(Payouts!B582,4),MID(Payouts!B582,6,2),MID(Payouts!B582,9,2)))</f>
        <v/>
      </c>
      <c r="C580" s="8">
        <f>IF($A580="","",Payouts!C582)</f>
        <v/>
      </c>
      <c r="D580">
        <f>IF($A580="","",IF(SUMPRODUCT(MAX(IFERROR((ABS('Bank Import'!$C$4:$C$1003-$C580)&lt;0.005)*(ABS('Bank Import'!$A$4:$A$1003-$B580)&lt;=$J$1),0)*ROW('Bank Import'!$A$4:$A$1003)))=0,"",SUMPRODUCT(MAX(IFERROR((ABS('Bank Import'!$C$4:$C$1003-$C580)&lt;0.005)*(ABS('Bank Import'!$A$4:$A$1003-$B580)&lt;=$J$1),0)*ROW('Bank Import'!$A$4:$A$1003)))))</f>
        <v/>
      </c>
      <c r="E580" s="7">
        <f>IF(OR($A580="",$D580=""),"",INDEX('Bank Import'!$A$4:$A$1003,$D580-3))</f>
        <v/>
      </c>
      <c r="F580" s="8">
        <f>IF(OR($A580="",$D580=""),"",INDEX('Bank Import'!$C$4:$C$1003,$D580-3))</f>
        <v/>
      </c>
      <c r="G580">
        <f>IF($A580="","",IF($D580="","UNMATCHED","Matched"))</f>
        <v/>
      </c>
    </row>
    <row r="581">
      <c r="A581">
        <f>IF(Payouts!A583="","",Payouts!A583)</f>
        <v/>
      </c>
      <c r="B581" s="7">
        <f>IF($A581="","",DATE(LEFT(Payouts!B583,4),MID(Payouts!B583,6,2),MID(Payouts!B583,9,2)))</f>
        <v/>
      </c>
      <c r="C581" s="8">
        <f>IF($A581="","",Payouts!C583)</f>
        <v/>
      </c>
      <c r="D581">
        <f>IF($A581="","",IF(SUMPRODUCT(MAX(IFERROR((ABS('Bank Import'!$C$4:$C$1003-$C581)&lt;0.005)*(ABS('Bank Import'!$A$4:$A$1003-$B581)&lt;=$J$1),0)*ROW('Bank Import'!$A$4:$A$1003)))=0,"",SUMPRODUCT(MAX(IFERROR((ABS('Bank Import'!$C$4:$C$1003-$C581)&lt;0.005)*(ABS('Bank Import'!$A$4:$A$1003-$B581)&lt;=$J$1),0)*ROW('Bank Import'!$A$4:$A$1003)))))</f>
        <v/>
      </c>
      <c r="E581" s="7">
        <f>IF(OR($A581="",$D581=""),"",INDEX('Bank Import'!$A$4:$A$1003,$D581-3))</f>
        <v/>
      </c>
      <c r="F581" s="8">
        <f>IF(OR($A581="",$D581=""),"",INDEX('Bank Import'!$C$4:$C$1003,$D581-3))</f>
        <v/>
      </c>
      <c r="G581">
        <f>IF($A581="","",IF($D581="","UNMATCHED","Matched"))</f>
        <v/>
      </c>
    </row>
    <row r="582">
      <c r="A582">
        <f>IF(Payouts!A584="","",Payouts!A584)</f>
        <v/>
      </c>
      <c r="B582" s="7">
        <f>IF($A582="","",DATE(LEFT(Payouts!B584,4),MID(Payouts!B584,6,2),MID(Payouts!B584,9,2)))</f>
        <v/>
      </c>
      <c r="C582" s="8">
        <f>IF($A582="","",Payouts!C584)</f>
        <v/>
      </c>
      <c r="D582">
        <f>IF($A582="","",IF(SUMPRODUCT(MAX(IFERROR((ABS('Bank Import'!$C$4:$C$1003-$C582)&lt;0.005)*(ABS('Bank Import'!$A$4:$A$1003-$B582)&lt;=$J$1),0)*ROW('Bank Import'!$A$4:$A$1003)))=0,"",SUMPRODUCT(MAX(IFERROR((ABS('Bank Import'!$C$4:$C$1003-$C582)&lt;0.005)*(ABS('Bank Import'!$A$4:$A$1003-$B582)&lt;=$J$1),0)*ROW('Bank Import'!$A$4:$A$1003)))))</f>
        <v/>
      </c>
      <c r="E582" s="7">
        <f>IF(OR($A582="",$D582=""),"",INDEX('Bank Import'!$A$4:$A$1003,$D582-3))</f>
        <v/>
      </c>
      <c r="F582" s="8">
        <f>IF(OR($A582="",$D582=""),"",INDEX('Bank Import'!$C$4:$C$1003,$D582-3))</f>
        <v/>
      </c>
      <c r="G582">
        <f>IF($A582="","",IF($D582="","UNMATCHED","Matched"))</f>
        <v/>
      </c>
    </row>
    <row r="583">
      <c r="A583">
        <f>IF(Payouts!A585="","",Payouts!A585)</f>
        <v/>
      </c>
      <c r="B583" s="7">
        <f>IF($A583="","",DATE(LEFT(Payouts!B585,4),MID(Payouts!B585,6,2),MID(Payouts!B585,9,2)))</f>
        <v/>
      </c>
      <c r="C583" s="8">
        <f>IF($A583="","",Payouts!C585)</f>
        <v/>
      </c>
      <c r="D583">
        <f>IF($A583="","",IF(SUMPRODUCT(MAX(IFERROR((ABS('Bank Import'!$C$4:$C$1003-$C583)&lt;0.005)*(ABS('Bank Import'!$A$4:$A$1003-$B583)&lt;=$J$1),0)*ROW('Bank Import'!$A$4:$A$1003)))=0,"",SUMPRODUCT(MAX(IFERROR((ABS('Bank Import'!$C$4:$C$1003-$C583)&lt;0.005)*(ABS('Bank Import'!$A$4:$A$1003-$B583)&lt;=$J$1),0)*ROW('Bank Import'!$A$4:$A$1003)))))</f>
        <v/>
      </c>
      <c r="E583" s="7">
        <f>IF(OR($A583="",$D583=""),"",INDEX('Bank Import'!$A$4:$A$1003,$D583-3))</f>
        <v/>
      </c>
      <c r="F583" s="8">
        <f>IF(OR($A583="",$D583=""),"",INDEX('Bank Import'!$C$4:$C$1003,$D583-3))</f>
        <v/>
      </c>
      <c r="G583">
        <f>IF($A583="","",IF($D583="","UNMATCHED","Matched"))</f>
        <v/>
      </c>
    </row>
    <row r="584">
      <c r="A584">
        <f>IF(Payouts!A586="","",Payouts!A586)</f>
        <v/>
      </c>
      <c r="B584" s="7">
        <f>IF($A584="","",DATE(LEFT(Payouts!B586,4),MID(Payouts!B586,6,2),MID(Payouts!B586,9,2)))</f>
        <v/>
      </c>
      <c r="C584" s="8">
        <f>IF($A584="","",Payouts!C586)</f>
        <v/>
      </c>
      <c r="D584">
        <f>IF($A584="","",IF(SUMPRODUCT(MAX(IFERROR((ABS('Bank Import'!$C$4:$C$1003-$C584)&lt;0.005)*(ABS('Bank Import'!$A$4:$A$1003-$B584)&lt;=$J$1),0)*ROW('Bank Import'!$A$4:$A$1003)))=0,"",SUMPRODUCT(MAX(IFERROR((ABS('Bank Import'!$C$4:$C$1003-$C584)&lt;0.005)*(ABS('Bank Import'!$A$4:$A$1003-$B584)&lt;=$J$1),0)*ROW('Bank Import'!$A$4:$A$1003)))))</f>
        <v/>
      </c>
      <c r="E584" s="7">
        <f>IF(OR($A584="",$D584=""),"",INDEX('Bank Import'!$A$4:$A$1003,$D584-3))</f>
        <v/>
      </c>
      <c r="F584" s="8">
        <f>IF(OR($A584="",$D584=""),"",INDEX('Bank Import'!$C$4:$C$1003,$D584-3))</f>
        <v/>
      </c>
      <c r="G584">
        <f>IF($A584="","",IF($D584="","UNMATCHED","Matched"))</f>
        <v/>
      </c>
    </row>
    <row r="585">
      <c r="A585">
        <f>IF(Payouts!A587="","",Payouts!A587)</f>
        <v/>
      </c>
      <c r="B585" s="7">
        <f>IF($A585="","",DATE(LEFT(Payouts!B587,4),MID(Payouts!B587,6,2),MID(Payouts!B587,9,2)))</f>
        <v/>
      </c>
      <c r="C585" s="8">
        <f>IF($A585="","",Payouts!C587)</f>
        <v/>
      </c>
      <c r="D585">
        <f>IF($A585="","",IF(SUMPRODUCT(MAX(IFERROR((ABS('Bank Import'!$C$4:$C$1003-$C585)&lt;0.005)*(ABS('Bank Import'!$A$4:$A$1003-$B585)&lt;=$J$1),0)*ROW('Bank Import'!$A$4:$A$1003)))=0,"",SUMPRODUCT(MAX(IFERROR((ABS('Bank Import'!$C$4:$C$1003-$C585)&lt;0.005)*(ABS('Bank Import'!$A$4:$A$1003-$B585)&lt;=$J$1),0)*ROW('Bank Import'!$A$4:$A$1003)))))</f>
        <v/>
      </c>
      <c r="E585" s="7">
        <f>IF(OR($A585="",$D585=""),"",INDEX('Bank Import'!$A$4:$A$1003,$D585-3))</f>
        <v/>
      </c>
      <c r="F585" s="8">
        <f>IF(OR($A585="",$D585=""),"",INDEX('Bank Import'!$C$4:$C$1003,$D585-3))</f>
        <v/>
      </c>
      <c r="G585">
        <f>IF($A585="","",IF($D585="","UNMATCHED","Matched"))</f>
        <v/>
      </c>
    </row>
    <row r="586">
      <c r="A586">
        <f>IF(Payouts!A588="","",Payouts!A588)</f>
        <v/>
      </c>
      <c r="B586" s="7">
        <f>IF($A586="","",DATE(LEFT(Payouts!B588,4),MID(Payouts!B588,6,2),MID(Payouts!B588,9,2)))</f>
        <v/>
      </c>
      <c r="C586" s="8">
        <f>IF($A586="","",Payouts!C588)</f>
        <v/>
      </c>
      <c r="D586">
        <f>IF($A586="","",IF(SUMPRODUCT(MAX(IFERROR((ABS('Bank Import'!$C$4:$C$1003-$C586)&lt;0.005)*(ABS('Bank Import'!$A$4:$A$1003-$B586)&lt;=$J$1),0)*ROW('Bank Import'!$A$4:$A$1003)))=0,"",SUMPRODUCT(MAX(IFERROR((ABS('Bank Import'!$C$4:$C$1003-$C586)&lt;0.005)*(ABS('Bank Import'!$A$4:$A$1003-$B586)&lt;=$J$1),0)*ROW('Bank Import'!$A$4:$A$1003)))))</f>
        <v/>
      </c>
      <c r="E586" s="7">
        <f>IF(OR($A586="",$D586=""),"",INDEX('Bank Import'!$A$4:$A$1003,$D586-3))</f>
        <v/>
      </c>
      <c r="F586" s="8">
        <f>IF(OR($A586="",$D586=""),"",INDEX('Bank Import'!$C$4:$C$1003,$D586-3))</f>
        <v/>
      </c>
      <c r="G586">
        <f>IF($A586="","",IF($D586="","UNMATCHED","Matched"))</f>
        <v/>
      </c>
    </row>
    <row r="587">
      <c r="A587">
        <f>IF(Payouts!A589="","",Payouts!A589)</f>
        <v/>
      </c>
      <c r="B587" s="7">
        <f>IF($A587="","",DATE(LEFT(Payouts!B589,4),MID(Payouts!B589,6,2),MID(Payouts!B589,9,2)))</f>
        <v/>
      </c>
      <c r="C587" s="8">
        <f>IF($A587="","",Payouts!C589)</f>
        <v/>
      </c>
      <c r="D587">
        <f>IF($A587="","",IF(SUMPRODUCT(MAX(IFERROR((ABS('Bank Import'!$C$4:$C$1003-$C587)&lt;0.005)*(ABS('Bank Import'!$A$4:$A$1003-$B587)&lt;=$J$1),0)*ROW('Bank Import'!$A$4:$A$1003)))=0,"",SUMPRODUCT(MAX(IFERROR((ABS('Bank Import'!$C$4:$C$1003-$C587)&lt;0.005)*(ABS('Bank Import'!$A$4:$A$1003-$B587)&lt;=$J$1),0)*ROW('Bank Import'!$A$4:$A$1003)))))</f>
        <v/>
      </c>
      <c r="E587" s="7">
        <f>IF(OR($A587="",$D587=""),"",INDEX('Bank Import'!$A$4:$A$1003,$D587-3))</f>
        <v/>
      </c>
      <c r="F587" s="8">
        <f>IF(OR($A587="",$D587=""),"",INDEX('Bank Import'!$C$4:$C$1003,$D587-3))</f>
        <v/>
      </c>
      <c r="G587">
        <f>IF($A587="","",IF($D587="","UNMATCHED","Matched"))</f>
        <v/>
      </c>
    </row>
    <row r="588">
      <c r="A588">
        <f>IF(Payouts!A590="","",Payouts!A590)</f>
        <v/>
      </c>
      <c r="B588" s="7">
        <f>IF($A588="","",DATE(LEFT(Payouts!B590,4),MID(Payouts!B590,6,2),MID(Payouts!B590,9,2)))</f>
        <v/>
      </c>
      <c r="C588" s="8">
        <f>IF($A588="","",Payouts!C590)</f>
        <v/>
      </c>
      <c r="D588">
        <f>IF($A588="","",IF(SUMPRODUCT(MAX(IFERROR((ABS('Bank Import'!$C$4:$C$1003-$C588)&lt;0.005)*(ABS('Bank Import'!$A$4:$A$1003-$B588)&lt;=$J$1),0)*ROW('Bank Import'!$A$4:$A$1003)))=0,"",SUMPRODUCT(MAX(IFERROR((ABS('Bank Import'!$C$4:$C$1003-$C588)&lt;0.005)*(ABS('Bank Import'!$A$4:$A$1003-$B588)&lt;=$J$1),0)*ROW('Bank Import'!$A$4:$A$1003)))))</f>
        <v/>
      </c>
      <c r="E588" s="7">
        <f>IF(OR($A588="",$D588=""),"",INDEX('Bank Import'!$A$4:$A$1003,$D588-3))</f>
        <v/>
      </c>
      <c r="F588" s="8">
        <f>IF(OR($A588="",$D588=""),"",INDEX('Bank Import'!$C$4:$C$1003,$D588-3))</f>
        <v/>
      </c>
      <c r="G588">
        <f>IF($A588="","",IF($D588="","UNMATCHED","Matched"))</f>
        <v/>
      </c>
    </row>
    <row r="589">
      <c r="A589">
        <f>IF(Payouts!A591="","",Payouts!A591)</f>
        <v/>
      </c>
      <c r="B589" s="7">
        <f>IF($A589="","",DATE(LEFT(Payouts!B591,4),MID(Payouts!B591,6,2),MID(Payouts!B591,9,2)))</f>
        <v/>
      </c>
      <c r="C589" s="8">
        <f>IF($A589="","",Payouts!C591)</f>
        <v/>
      </c>
      <c r="D589">
        <f>IF($A589="","",IF(SUMPRODUCT(MAX(IFERROR((ABS('Bank Import'!$C$4:$C$1003-$C589)&lt;0.005)*(ABS('Bank Import'!$A$4:$A$1003-$B589)&lt;=$J$1),0)*ROW('Bank Import'!$A$4:$A$1003)))=0,"",SUMPRODUCT(MAX(IFERROR((ABS('Bank Import'!$C$4:$C$1003-$C589)&lt;0.005)*(ABS('Bank Import'!$A$4:$A$1003-$B589)&lt;=$J$1),0)*ROW('Bank Import'!$A$4:$A$1003)))))</f>
        <v/>
      </c>
      <c r="E589" s="7">
        <f>IF(OR($A589="",$D589=""),"",INDEX('Bank Import'!$A$4:$A$1003,$D589-3))</f>
        <v/>
      </c>
      <c r="F589" s="8">
        <f>IF(OR($A589="",$D589=""),"",INDEX('Bank Import'!$C$4:$C$1003,$D589-3))</f>
        <v/>
      </c>
      <c r="G589">
        <f>IF($A589="","",IF($D589="","UNMATCHED","Matched"))</f>
        <v/>
      </c>
    </row>
    <row r="590">
      <c r="A590">
        <f>IF(Payouts!A592="","",Payouts!A592)</f>
        <v/>
      </c>
      <c r="B590" s="7">
        <f>IF($A590="","",DATE(LEFT(Payouts!B592,4),MID(Payouts!B592,6,2),MID(Payouts!B592,9,2)))</f>
        <v/>
      </c>
      <c r="C590" s="8">
        <f>IF($A590="","",Payouts!C592)</f>
        <v/>
      </c>
      <c r="D590">
        <f>IF($A590="","",IF(SUMPRODUCT(MAX(IFERROR((ABS('Bank Import'!$C$4:$C$1003-$C590)&lt;0.005)*(ABS('Bank Import'!$A$4:$A$1003-$B590)&lt;=$J$1),0)*ROW('Bank Import'!$A$4:$A$1003)))=0,"",SUMPRODUCT(MAX(IFERROR((ABS('Bank Import'!$C$4:$C$1003-$C590)&lt;0.005)*(ABS('Bank Import'!$A$4:$A$1003-$B590)&lt;=$J$1),0)*ROW('Bank Import'!$A$4:$A$1003)))))</f>
        <v/>
      </c>
      <c r="E590" s="7">
        <f>IF(OR($A590="",$D590=""),"",INDEX('Bank Import'!$A$4:$A$1003,$D590-3))</f>
        <v/>
      </c>
      <c r="F590" s="8">
        <f>IF(OR($A590="",$D590=""),"",INDEX('Bank Import'!$C$4:$C$1003,$D590-3))</f>
        <v/>
      </c>
      <c r="G590">
        <f>IF($A590="","",IF($D590="","UNMATCHED","Matched"))</f>
        <v/>
      </c>
    </row>
    <row r="591">
      <c r="A591">
        <f>IF(Payouts!A593="","",Payouts!A593)</f>
        <v/>
      </c>
      <c r="B591" s="7">
        <f>IF($A591="","",DATE(LEFT(Payouts!B593,4),MID(Payouts!B593,6,2),MID(Payouts!B593,9,2)))</f>
        <v/>
      </c>
      <c r="C591" s="8">
        <f>IF($A591="","",Payouts!C593)</f>
        <v/>
      </c>
      <c r="D591">
        <f>IF($A591="","",IF(SUMPRODUCT(MAX(IFERROR((ABS('Bank Import'!$C$4:$C$1003-$C591)&lt;0.005)*(ABS('Bank Import'!$A$4:$A$1003-$B591)&lt;=$J$1),0)*ROW('Bank Import'!$A$4:$A$1003)))=0,"",SUMPRODUCT(MAX(IFERROR((ABS('Bank Import'!$C$4:$C$1003-$C591)&lt;0.005)*(ABS('Bank Import'!$A$4:$A$1003-$B591)&lt;=$J$1),0)*ROW('Bank Import'!$A$4:$A$1003)))))</f>
        <v/>
      </c>
      <c r="E591" s="7">
        <f>IF(OR($A591="",$D591=""),"",INDEX('Bank Import'!$A$4:$A$1003,$D591-3))</f>
        <v/>
      </c>
      <c r="F591" s="8">
        <f>IF(OR($A591="",$D591=""),"",INDEX('Bank Import'!$C$4:$C$1003,$D591-3))</f>
        <v/>
      </c>
      <c r="G591">
        <f>IF($A591="","",IF($D591="","UNMATCHED","Matched"))</f>
        <v/>
      </c>
    </row>
    <row r="592">
      <c r="A592">
        <f>IF(Payouts!A594="","",Payouts!A594)</f>
        <v/>
      </c>
      <c r="B592" s="7">
        <f>IF($A592="","",DATE(LEFT(Payouts!B594,4),MID(Payouts!B594,6,2),MID(Payouts!B594,9,2)))</f>
        <v/>
      </c>
      <c r="C592" s="8">
        <f>IF($A592="","",Payouts!C594)</f>
        <v/>
      </c>
      <c r="D592">
        <f>IF($A592="","",IF(SUMPRODUCT(MAX(IFERROR((ABS('Bank Import'!$C$4:$C$1003-$C592)&lt;0.005)*(ABS('Bank Import'!$A$4:$A$1003-$B592)&lt;=$J$1),0)*ROW('Bank Import'!$A$4:$A$1003)))=0,"",SUMPRODUCT(MAX(IFERROR((ABS('Bank Import'!$C$4:$C$1003-$C592)&lt;0.005)*(ABS('Bank Import'!$A$4:$A$1003-$B592)&lt;=$J$1),0)*ROW('Bank Import'!$A$4:$A$1003)))))</f>
        <v/>
      </c>
      <c r="E592" s="7">
        <f>IF(OR($A592="",$D592=""),"",INDEX('Bank Import'!$A$4:$A$1003,$D592-3))</f>
        <v/>
      </c>
      <c r="F592" s="8">
        <f>IF(OR($A592="",$D592=""),"",INDEX('Bank Import'!$C$4:$C$1003,$D592-3))</f>
        <v/>
      </c>
      <c r="G592">
        <f>IF($A592="","",IF($D592="","UNMATCHED","Matched"))</f>
        <v/>
      </c>
    </row>
    <row r="593">
      <c r="A593">
        <f>IF(Payouts!A595="","",Payouts!A595)</f>
        <v/>
      </c>
      <c r="B593" s="7">
        <f>IF($A593="","",DATE(LEFT(Payouts!B595,4),MID(Payouts!B595,6,2),MID(Payouts!B595,9,2)))</f>
        <v/>
      </c>
      <c r="C593" s="8">
        <f>IF($A593="","",Payouts!C595)</f>
        <v/>
      </c>
      <c r="D593">
        <f>IF($A593="","",IF(SUMPRODUCT(MAX(IFERROR((ABS('Bank Import'!$C$4:$C$1003-$C593)&lt;0.005)*(ABS('Bank Import'!$A$4:$A$1003-$B593)&lt;=$J$1),0)*ROW('Bank Import'!$A$4:$A$1003)))=0,"",SUMPRODUCT(MAX(IFERROR((ABS('Bank Import'!$C$4:$C$1003-$C593)&lt;0.005)*(ABS('Bank Import'!$A$4:$A$1003-$B593)&lt;=$J$1),0)*ROW('Bank Import'!$A$4:$A$1003)))))</f>
        <v/>
      </c>
      <c r="E593" s="7">
        <f>IF(OR($A593="",$D593=""),"",INDEX('Bank Import'!$A$4:$A$1003,$D593-3))</f>
        <v/>
      </c>
      <c r="F593" s="8">
        <f>IF(OR($A593="",$D593=""),"",INDEX('Bank Import'!$C$4:$C$1003,$D593-3))</f>
        <v/>
      </c>
      <c r="G593">
        <f>IF($A593="","",IF($D593="","UNMATCHED","Matched"))</f>
        <v/>
      </c>
    </row>
    <row r="594">
      <c r="A594">
        <f>IF(Payouts!A596="","",Payouts!A596)</f>
        <v/>
      </c>
      <c r="B594" s="7">
        <f>IF($A594="","",DATE(LEFT(Payouts!B596,4),MID(Payouts!B596,6,2),MID(Payouts!B596,9,2)))</f>
        <v/>
      </c>
      <c r="C594" s="8">
        <f>IF($A594="","",Payouts!C596)</f>
        <v/>
      </c>
      <c r="D594">
        <f>IF($A594="","",IF(SUMPRODUCT(MAX(IFERROR((ABS('Bank Import'!$C$4:$C$1003-$C594)&lt;0.005)*(ABS('Bank Import'!$A$4:$A$1003-$B594)&lt;=$J$1),0)*ROW('Bank Import'!$A$4:$A$1003)))=0,"",SUMPRODUCT(MAX(IFERROR((ABS('Bank Import'!$C$4:$C$1003-$C594)&lt;0.005)*(ABS('Bank Import'!$A$4:$A$1003-$B594)&lt;=$J$1),0)*ROW('Bank Import'!$A$4:$A$1003)))))</f>
        <v/>
      </c>
      <c r="E594" s="7">
        <f>IF(OR($A594="",$D594=""),"",INDEX('Bank Import'!$A$4:$A$1003,$D594-3))</f>
        <v/>
      </c>
      <c r="F594" s="8">
        <f>IF(OR($A594="",$D594=""),"",INDEX('Bank Import'!$C$4:$C$1003,$D594-3))</f>
        <v/>
      </c>
      <c r="G594">
        <f>IF($A594="","",IF($D594="","UNMATCHED","Matched"))</f>
        <v/>
      </c>
    </row>
    <row r="595">
      <c r="A595">
        <f>IF(Payouts!A597="","",Payouts!A597)</f>
        <v/>
      </c>
      <c r="B595" s="7">
        <f>IF($A595="","",DATE(LEFT(Payouts!B597,4),MID(Payouts!B597,6,2),MID(Payouts!B597,9,2)))</f>
        <v/>
      </c>
      <c r="C595" s="8">
        <f>IF($A595="","",Payouts!C597)</f>
        <v/>
      </c>
      <c r="D595">
        <f>IF($A595="","",IF(SUMPRODUCT(MAX(IFERROR((ABS('Bank Import'!$C$4:$C$1003-$C595)&lt;0.005)*(ABS('Bank Import'!$A$4:$A$1003-$B595)&lt;=$J$1),0)*ROW('Bank Import'!$A$4:$A$1003)))=0,"",SUMPRODUCT(MAX(IFERROR((ABS('Bank Import'!$C$4:$C$1003-$C595)&lt;0.005)*(ABS('Bank Import'!$A$4:$A$1003-$B595)&lt;=$J$1),0)*ROW('Bank Import'!$A$4:$A$1003)))))</f>
        <v/>
      </c>
      <c r="E595" s="7">
        <f>IF(OR($A595="",$D595=""),"",INDEX('Bank Import'!$A$4:$A$1003,$D595-3))</f>
        <v/>
      </c>
      <c r="F595" s="8">
        <f>IF(OR($A595="",$D595=""),"",INDEX('Bank Import'!$C$4:$C$1003,$D595-3))</f>
        <v/>
      </c>
      <c r="G595">
        <f>IF($A595="","",IF($D595="","UNMATCHED","Matched"))</f>
        <v/>
      </c>
    </row>
    <row r="596">
      <c r="A596">
        <f>IF(Payouts!A598="","",Payouts!A598)</f>
        <v/>
      </c>
      <c r="B596" s="7">
        <f>IF($A596="","",DATE(LEFT(Payouts!B598,4),MID(Payouts!B598,6,2),MID(Payouts!B598,9,2)))</f>
        <v/>
      </c>
      <c r="C596" s="8">
        <f>IF($A596="","",Payouts!C598)</f>
        <v/>
      </c>
      <c r="D596">
        <f>IF($A596="","",IF(SUMPRODUCT(MAX(IFERROR((ABS('Bank Import'!$C$4:$C$1003-$C596)&lt;0.005)*(ABS('Bank Import'!$A$4:$A$1003-$B596)&lt;=$J$1),0)*ROW('Bank Import'!$A$4:$A$1003)))=0,"",SUMPRODUCT(MAX(IFERROR((ABS('Bank Import'!$C$4:$C$1003-$C596)&lt;0.005)*(ABS('Bank Import'!$A$4:$A$1003-$B596)&lt;=$J$1),0)*ROW('Bank Import'!$A$4:$A$1003)))))</f>
        <v/>
      </c>
      <c r="E596" s="7">
        <f>IF(OR($A596="",$D596=""),"",INDEX('Bank Import'!$A$4:$A$1003,$D596-3))</f>
        <v/>
      </c>
      <c r="F596" s="8">
        <f>IF(OR($A596="",$D596=""),"",INDEX('Bank Import'!$C$4:$C$1003,$D596-3))</f>
        <v/>
      </c>
      <c r="G596">
        <f>IF($A596="","",IF($D596="","UNMATCHED","Matched"))</f>
        <v/>
      </c>
    </row>
    <row r="597">
      <c r="A597">
        <f>IF(Payouts!A599="","",Payouts!A599)</f>
        <v/>
      </c>
      <c r="B597" s="7">
        <f>IF($A597="","",DATE(LEFT(Payouts!B599,4),MID(Payouts!B599,6,2),MID(Payouts!B599,9,2)))</f>
        <v/>
      </c>
      <c r="C597" s="8">
        <f>IF($A597="","",Payouts!C599)</f>
        <v/>
      </c>
      <c r="D597">
        <f>IF($A597="","",IF(SUMPRODUCT(MAX(IFERROR((ABS('Bank Import'!$C$4:$C$1003-$C597)&lt;0.005)*(ABS('Bank Import'!$A$4:$A$1003-$B597)&lt;=$J$1),0)*ROW('Bank Import'!$A$4:$A$1003)))=0,"",SUMPRODUCT(MAX(IFERROR((ABS('Bank Import'!$C$4:$C$1003-$C597)&lt;0.005)*(ABS('Bank Import'!$A$4:$A$1003-$B597)&lt;=$J$1),0)*ROW('Bank Import'!$A$4:$A$1003)))))</f>
        <v/>
      </c>
      <c r="E597" s="7">
        <f>IF(OR($A597="",$D597=""),"",INDEX('Bank Import'!$A$4:$A$1003,$D597-3))</f>
        <v/>
      </c>
      <c r="F597" s="8">
        <f>IF(OR($A597="",$D597=""),"",INDEX('Bank Import'!$C$4:$C$1003,$D597-3))</f>
        <v/>
      </c>
      <c r="G597">
        <f>IF($A597="","",IF($D597="","UNMATCHED","Matched"))</f>
        <v/>
      </c>
    </row>
    <row r="598">
      <c r="A598">
        <f>IF(Payouts!A600="","",Payouts!A600)</f>
        <v/>
      </c>
      <c r="B598" s="7">
        <f>IF($A598="","",DATE(LEFT(Payouts!B600,4),MID(Payouts!B600,6,2),MID(Payouts!B600,9,2)))</f>
        <v/>
      </c>
      <c r="C598" s="8">
        <f>IF($A598="","",Payouts!C600)</f>
        <v/>
      </c>
      <c r="D598">
        <f>IF($A598="","",IF(SUMPRODUCT(MAX(IFERROR((ABS('Bank Import'!$C$4:$C$1003-$C598)&lt;0.005)*(ABS('Bank Import'!$A$4:$A$1003-$B598)&lt;=$J$1),0)*ROW('Bank Import'!$A$4:$A$1003)))=0,"",SUMPRODUCT(MAX(IFERROR((ABS('Bank Import'!$C$4:$C$1003-$C598)&lt;0.005)*(ABS('Bank Import'!$A$4:$A$1003-$B598)&lt;=$J$1),0)*ROW('Bank Import'!$A$4:$A$1003)))))</f>
        <v/>
      </c>
      <c r="E598" s="7">
        <f>IF(OR($A598="",$D598=""),"",INDEX('Bank Import'!$A$4:$A$1003,$D598-3))</f>
        <v/>
      </c>
      <c r="F598" s="8">
        <f>IF(OR($A598="",$D598=""),"",INDEX('Bank Import'!$C$4:$C$1003,$D598-3))</f>
        <v/>
      </c>
      <c r="G598">
        <f>IF($A598="","",IF($D598="","UNMATCHED","Matched"))</f>
        <v/>
      </c>
    </row>
    <row r="599">
      <c r="A599">
        <f>IF(Payouts!A601="","",Payouts!A601)</f>
        <v/>
      </c>
      <c r="B599" s="7">
        <f>IF($A599="","",DATE(LEFT(Payouts!B601,4),MID(Payouts!B601,6,2),MID(Payouts!B601,9,2)))</f>
        <v/>
      </c>
      <c r="C599" s="8">
        <f>IF($A599="","",Payouts!C601)</f>
        <v/>
      </c>
      <c r="D599">
        <f>IF($A599="","",IF(SUMPRODUCT(MAX(IFERROR((ABS('Bank Import'!$C$4:$C$1003-$C599)&lt;0.005)*(ABS('Bank Import'!$A$4:$A$1003-$B599)&lt;=$J$1),0)*ROW('Bank Import'!$A$4:$A$1003)))=0,"",SUMPRODUCT(MAX(IFERROR((ABS('Bank Import'!$C$4:$C$1003-$C599)&lt;0.005)*(ABS('Bank Import'!$A$4:$A$1003-$B599)&lt;=$J$1),0)*ROW('Bank Import'!$A$4:$A$1003)))))</f>
        <v/>
      </c>
      <c r="E599" s="7">
        <f>IF(OR($A599="",$D599=""),"",INDEX('Bank Import'!$A$4:$A$1003,$D599-3))</f>
        <v/>
      </c>
      <c r="F599" s="8">
        <f>IF(OR($A599="",$D599=""),"",INDEX('Bank Import'!$C$4:$C$1003,$D599-3))</f>
        <v/>
      </c>
      <c r="G599">
        <f>IF($A599="","",IF($D599="","UNMATCHED","Matched"))</f>
        <v/>
      </c>
    </row>
    <row r="600">
      <c r="A600">
        <f>IF(Payouts!A602="","",Payouts!A602)</f>
        <v/>
      </c>
      <c r="B600" s="7">
        <f>IF($A600="","",DATE(LEFT(Payouts!B602,4),MID(Payouts!B602,6,2),MID(Payouts!B602,9,2)))</f>
        <v/>
      </c>
      <c r="C600" s="8">
        <f>IF($A600="","",Payouts!C602)</f>
        <v/>
      </c>
      <c r="D600">
        <f>IF($A600="","",IF(SUMPRODUCT(MAX(IFERROR((ABS('Bank Import'!$C$4:$C$1003-$C600)&lt;0.005)*(ABS('Bank Import'!$A$4:$A$1003-$B600)&lt;=$J$1),0)*ROW('Bank Import'!$A$4:$A$1003)))=0,"",SUMPRODUCT(MAX(IFERROR((ABS('Bank Import'!$C$4:$C$1003-$C600)&lt;0.005)*(ABS('Bank Import'!$A$4:$A$1003-$B600)&lt;=$J$1),0)*ROW('Bank Import'!$A$4:$A$1003)))))</f>
        <v/>
      </c>
      <c r="E600" s="7">
        <f>IF(OR($A600="",$D600=""),"",INDEX('Bank Import'!$A$4:$A$1003,$D600-3))</f>
        <v/>
      </c>
      <c r="F600" s="8">
        <f>IF(OR($A600="",$D600=""),"",INDEX('Bank Import'!$C$4:$C$1003,$D600-3))</f>
        <v/>
      </c>
      <c r="G600">
        <f>IF($A600="","",IF($D600="","UNMATCHED","Matched"))</f>
        <v/>
      </c>
    </row>
    <row r="601">
      <c r="A601">
        <f>IF(Payouts!A603="","",Payouts!A603)</f>
        <v/>
      </c>
      <c r="B601" s="7">
        <f>IF($A601="","",DATE(LEFT(Payouts!B603,4),MID(Payouts!B603,6,2),MID(Payouts!B603,9,2)))</f>
        <v/>
      </c>
      <c r="C601" s="8">
        <f>IF($A601="","",Payouts!C603)</f>
        <v/>
      </c>
      <c r="D601">
        <f>IF($A601="","",IF(SUMPRODUCT(MAX(IFERROR((ABS('Bank Import'!$C$4:$C$1003-$C601)&lt;0.005)*(ABS('Bank Import'!$A$4:$A$1003-$B601)&lt;=$J$1),0)*ROW('Bank Import'!$A$4:$A$1003)))=0,"",SUMPRODUCT(MAX(IFERROR((ABS('Bank Import'!$C$4:$C$1003-$C601)&lt;0.005)*(ABS('Bank Import'!$A$4:$A$1003-$B601)&lt;=$J$1),0)*ROW('Bank Import'!$A$4:$A$1003)))))</f>
        <v/>
      </c>
      <c r="E601" s="7">
        <f>IF(OR($A601="",$D601=""),"",INDEX('Bank Import'!$A$4:$A$1003,$D601-3))</f>
        <v/>
      </c>
      <c r="F601" s="8">
        <f>IF(OR($A601="",$D601=""),"",INDEX('Bank Import'!$C$4:$C$1003,$D601-3))</f>
        <v/>
      </c>
      <c r="G601">
        <f>IF($A601="","",IF($D601="","UNMATCHED","Matched"))</f>
        <v/>
      </c>
    </row>
    <row r="602">
      <c r="A602">
        <f>IF(Payouts!A604="","",Payouts!A604)</f>
        <v/>
      </c>
      <c r="B602" s="7">
        <f>IF($A602="","",DATE(LEFT(Payouts!B604,4),MID(Payouts!B604,6,2),MID(Payouts!B604,9,2)))</f>
        <v/>
      </c>
      <c r="C602" s="8">
        <f>IF($A602="","",Payouts!C604)</f>
        <v/>
      </c>
      <c r="D602">
        <f>IF($A602="","",IF(SUMPRODUCT(MAX(IFERROR((ABS('Bank Import'!$C$4:$C$1003-$C602)&lt;0.005)*(ABS('Bank Import'!$A$4:$A$1003-$B602)&lt;=$J$1),0)*ROW('Bank Import'!$A$4:$A$1003)))=0,"",SUMPRODUCT(MAX(IFERROR((ABS('Bank Import'!$C$4:$C$1003-$C602)&lt;0.005)*(ABS('Bank Import'!$A$4:$A$1003-$B602)&lt;=$J$1),0)*ROW('Bank Import'!$A$4:$A$1003)))))</f>
        <v/>
      </c>
      <c r="E602" s="7">
        <f>IF(OR($A602="",$D602=""),"",INDEX('Bank Import'!$A$4:$A$1003,$D602-3))</f>
        <v/>
      </c>
      <c r="F602" s="8">
        <f>IF(OR($A602="",$D602=""),"",INDEX('Bank Import'!$C$4:$C$1003,$D602-3))</f>
        <v/>
      </c>
      <c r="G602">
        <f>IF($A602="","",IF($D602="","UNMATCHED","Matched"))</f>
        <v/>
      </c>
    </row>
    <row r="603">
      <c r="A603">
        <f>IF(Payouts!A605="","",Payouts!A605)</f>
        <v/>
      </c>
      <c r="B603" s="7">
        <f>IF($A603="","",DATE(LEFT(Payouts!B605,4),MID(Payouts!B605,6,2),MID(Payouts!B605,9,2)))</f>
        <v/>
      </c>
      <c r="C603" s="8">
        <f>IF($A603="","",Payouts!C605)</f>
        <v/>
      </c>
      <c r="D603">
        <f>IF($A603="","",IF(SUMPRODUCT(MAX(IFERROR((ABS('Bank Import'!$C$4:$C$1003-$C603)&lt;0.005)*(ABS('Bank Import'!$A$4:$A$1003-$B603)&lt;=$J$1),0)*ROW('Bank Import'!$A$4:$A$1003)))=0,"",SUMPRODUCT(MAX(IFERROR((ABS('Bank Import'!$C$4:$C$1003-$C603)&lt;0.005)*(ABS('Bank Import'!$A$4:$A$1003-$B603)&lt;=$J$1),0)*ROW('Bank Import'!$A$4:$A$1003)))))</f>
        <v/>
      </c>
      <c r="E603" s="7">
        <f>IF(OR($A603="",$D603=""),"",INDEX('Bank Import'!$A$4:$A$1003,$D603-3))</f>
        <v/>
      </c>
      <c r="F603" s="8">
        <f>IF(OR($A603="",$D603=""),"",INDEX('Bank Import'!$C$4:$C$1003,$D603-3))</f>
        <v/>
      </c>
      <c r="G603">
        <f>IF($A603="","",IF($D603="","UNMATCHED","Matched"))</f>
        <v/>
      </c>
    </row>
    <row r="604">
      <c r="A604">
        <f>IF(Payouts!A606="","",Payouts!A606)</f>
        <v/>
      </c>
      <c r="B604" s="7">
        <f>IF($A604="","",DATE(LEFT(Payouts!B606,4),MID(Payouts!B606,6,2),MID(Payouts!B606,9,2)))</f>
        <v/>
      </c>
      <c r="C604" s="8">
        <f>IF($A604="","",Payouts!C606)</f>
        <v/>
      </c>
      <c r="D604">
        <f>IF($A604="","",IF(SUMPRODUCT(MAX(IFERROR((ABS('Bank Import'!$C$4:$C$1003-$C604)&lt;0.005)*(ABS('Bank Import'!$A$4:$A$1003-$B604)&lt;=$J$1),0)*ROW('Bank Import'!$A$4:$A$1003)))=0,"",SUMPRODUCT(MAX(IFERROR((ABS('Bank Import'!$C$4:$C$1003-$C604)&lt;0.005)*(ABS('Bank Import'!$A$4:$A$1003-$B604)&lt;=$J$1),0)*ROW('Bank Import'!$A$4:$A$1003)))))</f>
        <v/>
      </c>
      <c r="E604" s="7">
        <f>IF(OR($A604="",$D604=""),"",INDEX('Bank Import'!$A$4:$A$1003,$D604-3))</f>
        <v/>
      </c>
      <c r="F604" s="8">
        <f>IF(OR($A604="",$D604=""),"",INDEX('Bank Import'!$C$4:$C$1003,$D604-3))</f>
        <v/>
      </c>
      <c r="G604">
        <f>IF($A604="","",IF($D604="","UNMATCHED","Matched"))</f>
        <v/>
      </c>
    </row>
    <row r="605">
      <c r="A605">
        <f>IF(Payouts!A607="","",Payouts!A607)</f>
        <v/>
      </c>
      <c r="B605" s="7">
        <f>IF($A605="","",DATE(LEFT(Payouts!B607,4),MID(Payouts!B607,6,2),MID(Payouts!B607,9,2)))</f>
        <v/>
      </c>
      <c r="C605" s="8">
        <f>IF($A605="","",Payouts!C607)</f>
        <v/>
      </c>
      <c r="D605">
        <f>IF($A605="","",IF(SUMPRODUCT(MAX(IFERROR((ABS('Bank Import'!$C$4:$C$1003-$C605)&lt;0.005)*(ABS('Bank Import'!$A$4:$A$1003-$B605)&lt;=$J$1),0)*ROW('Bank Import'!$A$4:$A$1003)))=0,"",SUMPRODUCT(MAX(IFERROR((ABS('Bank Import'!$C$4:$C$1003-$C605)&lt;0.005)*(ABS('Bank Import'!$A$4:$A$1003-$B605)&lt;=$J$1),0)*ROW('Bank Import'!$A$4:$A$1003)))))</f>
        <v/>
      </c>
      <c r="E605" s="7">
        <f>IF(OR($A605="",$D605=""),"",INDEX('Bank Import'!$A$4:$A$1003,$D605-3))</f>
        <v/>
      </c>
      <c r="F605" s="8">
        <f>IF(OR($A605="",$D605=""),"",INDEX('Bank Import'!$C$4:$C$1003,$D605-3))</f>
        <v/>
      </c>
      <c r="G605">
        <f>IF($A605="","",IF($D605="","UNMATCHED","Matched"))</f>
        <v/>
      </c>
    </row>
    <row r="606">
      <c r="A606">
        <f>IF(Payouts!A608="","",Payouts!A608)</f>
        <v/>
      </c>
      <c r="B606" s="7">
        <f>IF($A606="","",DATE(LEFT(Payouts!B608,4),MID(Payouts!B608,6,2),MID(Payouts!B608,9,2)))</f>
        <v/>
      </c>
      <c r="C606" s="8">
        <f>IF($A606="","",Payouts!C608)</f>
        <v/>
      </c>
      <c r="D606">
        <f>IF($A606="","",IF(SUMPRODUCT(MAX(IFERROR((ABS('Bank Import'!$C$4:$C$1003-$C606)&lt;0.005)*(ABS('Bank Import'!$A$4:$A$1003-$B606)&lt;=$J$1),0)*ROW('Bank Import'!$A$4:$A$1003)))=0,"",SUMPRODUCT(MAX(IFERROR((ABS('Bank Import'!$C$4:$C$1003-$C606)&lt;0.005)*(ABS('Bank Import'!$A$4:$A$1003-$B606)&lt;=$J$1),0)*ROW('Bank Import'!$A$4:$A$1003)))))</f>
        <v/>
      </c>
      <c r="E606" s="7">
        <f>IF(OR($A606="",$D606=""),"",INDEX('Bank Import'!$A$4:$A$1003,$D606-3))</f>
        <v/>
      </c>
      <c r="F606" s="8">
        <f>IF(OR($A606="",$D606=""),"",INDEX('Bank Import'!$C$4:$C$1003,$D606-3))</f>
        <v/>
      </c>
      <c r="G606">
        <f>IF($A606="","",IF($D606="","UNMATCHED","Matched"))</f>
        <v/>
      </c>
    </row>
    <row r="607">
      <c r="A607">
        <f>IF(Payouts!A609="","",Payouts!A609)</f>
        <v/>
      </c>
      <c r="B607" s="7">
        <f>IF($A607="","",DATE(LEFT(Payouts!B609,4),MID(Payouts!B609,6,2),MID(Payouts!B609,9,2)))</f>
        <v/>
      </c>
      <c r="C607" s="8">
        <f>IF($A607="","",Payouts!C609)</f>
        <v/>
      </c>
      <c r="D607">
        <f>IF($A607="","",IF(SUMPRODUCT(MAX(IFERROR((ABS('Bank Import'!$C$4:$C$1003-$C607)&lt;0.005)*(ABS('Bank Import'!$A$4:$A$1003-$B607)&lt;=$J$1),0)*ROW('Bank Import'!$A$4:$A$1003)))=0,"",SUMPRODUCT(MAX(IFERROR((ABS('Bank Import'!$C$4:$C$1003-$C607)&lt;0.005)*(ABS('Bank Import'!$A$4:$A$1003-$B607)&lt;=$J$1),0)*ROW('Bank Import'!$A$4:$A$1003)))))</f>
        <v/>
      </c>
      <c r="E607" s="7">
        <f>IF(OR($A607="",$D607=""),"",INDEX('Bank Import'!$A$4:$A$1003,$D607-3))</f>
        <v/>
      </c>
      <c r="F607" s="8">
        <f>IF(OR($A607="",$D607=""),"",INDEX('Bank Import'!$C$4:$C$1003,$D607-3))</f>
        <v/>
      </c>
      <c r="G607">
        <f>IF($A607="","",IF($D607="","UNMATCHED","Matched"))</f>
        <v/>
      </c>
    </row>
    <row r="608">
      <c r="A608">
        <f>IF(Payouts!A610="","",Payouts!A610)</f>
        <v/>
      </c>
      <c r="B608" s="7">
        <f>IF($A608="","",DATE(LEFT(Payouts!B610,4),MID(Payouts!B610,6,2),MID(Payouts!B610,9,2)))</f>
        <v/>
      </c>
      <c r="C608" s="8">
        <f>IF($A608="","",Payouts!C610)</f>
        <v/>
      </c>
      <c r="D608">
        <f>IF($A608="","",IF(SUMPRODUCT(MAX(IFERROR((ABS('Bank Import'!$C$4:$C$1003-$C608)&lt;0.005)*(ABS('Bank Import'!$A$4:$A$1003-$B608)&lt;=$J$1),0)*ROW('Bank Import'!$A$4:$A$1003)))=0,"",SUMPRODUCT(MAX(IFERROR((ABS('Bank Import'!$C$4:$C$1003-$C608)&lt;0.005)*(ABS('Bank Import'!$A$4:$A$1003-$B608)&lt;=$J$1),0)*ROW('Bank Import'!$A$4:$A$1003)))))</f>
        <v/>
      </c>
      <c r="E608" s="7">
        <f>IF(OR($A608="",$D608=""),"",INDEX('Bank Import'!$A$4:$A$1003,$D608-3))</f>
        <v/>
      </c>
      <c r="F608" s="8">
        <f>IF(OR($A608="",$D608=""),"",INDEX('Bank Import'!$C$4:$C$1003,$D608-3))</f>
        <v/>
      </c>
      <c r="G608">
        <f>IF($A608="","",IF($D608="","UNMATCHED","Matched"))</f>
        <v/>
      </c>
    </row>
    <row r="609">
      <c r="A609">
        <f>IF(Payouts!A611="","",Payouts!A611)</f>
        <v/>
      </c>
      <c r="B609" s="7">
        <f>IF($A609="","",DATE(LEFT(Payouts!B611,4),MID(Payouts!B611,6,2),MID(Payouts!B611,9,2)))</f>
        <v/>
      </c>
      <c r="C609" s="8">
        <f>IF($A609="","",Payouts!C611)</f>
        <v/>
      </c>
      <c r="D609">
        <f>IF($A609="","",IF(SUMPRODUCT(MAX(IFERROR((ABS('Bank Import'!$C$4:$C$1003-$C609)&lt;0.005)*(ABS('Bank Import'!$A$4:$A$1003-$B609)&lt;=$J$1),0)*ROW('Bank Import'!$A$4:$A$1003)))=0,"",SUMPRODUCT(MAX(IFERROR((ABS('Bank Import'!$C$4:$C$1003-$C609)&lt;0.005)*(ABS('Bank Import'!$A$4:$A$1003-$B609)&lt;=$J$1),0)*ROW('Bank Import'!$A$4:$A$1003)))))</f>
        <v/>
      </c>
      <c r="E609" s="7">
        <f>IF(OR($A609="",$D609=""),"",INDEX('Bank Import'!$A$4:$A$1003,$D609-3))</f>
        <v/>
      </c>
      <c r="F609" s="8">
        <f>IF(OR($A609="",$D609=""),"",INDEX('Bank Import'!$C$4:$C$1003,$D609-3))</f>
        <v/>
      </c>
      <c r="G609">
        <f>IF($A609="","",IF($D609="","UNMATCHED","Matched"))</f>
        <v/>
      </c>
    </row>
    <row r="610">
      <c r="A610">
        <f>IF(Payouts!A612="","",Payouts!A612)</f>
        <v/>
      </c>
      <c r="B610" s="7">
        <f>IF($A610="","",DATE(LEFT(Payouts!B612,4),MID(Payouts!B612,6,2),MID(Payouts!B612,9,2)))</f>
        <v/>
      </c>
      <c r="C610" s="8">
        <f>IF($A610="","",Payouts!C612)</f>
        <v/>
      </c>
      <c r="D610">
        <f>IF($A610="","",IF(SUMPRODUCT(MAX(IFERROR((ABS('Bank Import'!$C$4:$C$1003-$C610)&lt;0.005)*(ABS('Bank Import'!$A$4:$A$1003-$B610)&lt;=$J$1),0)*ROW('Bank Import'!$A$4:$A$1003)))=0,"",SUMPRODUCT(MAX(IFERROR((ABS('Bank Import'!$C$4:$C$1003-$C610)&lt;0.005)*(ABS('Bank Import'!$A$4:$A$1003-$B610)&lt;=$J$1),0)*ROW('Bank Import'!$A$4:$A$1003)))))</f>
        <v/>
      </c>
      <c r="E610" s="7">
        <f>IF(OR($A610="",$D610=""),"",INDEX('Bank Import'!$A$4:$A$1003,$D610-3))</f>
        <v/>
      </c>
      <c r="F610" s="8">
        <f>IF(OR($A610="",$D610=""),"",INDEX('Bank Import'!$C$4:$C$1003,$D610-3))</f>
        <v/>
      </c>
      <c r="G610">
        <f>IF($A610="","",IF($D610="","UNMATCHED","Matched"))</f>
        <v/>
      </c>
    </row>
    <row r="611">
      <c r="A611">
        <f>IF(Payouts!A613="","",Payouts!A613)</f>
        <v/>
      </c>
      <c r="B611" s="7">
        <f>IF($A611="","",DATE(LEFT(Payouts!B613,4),MID(Payouts!B613,6,2),MID(Payouts!B613,9,2)))</f>
        <v/>
      </c>
      <c r="C611" s="8">
        <f>IF($A611="","",Payouts!C613)</f>
        <v/>
      </c>
      <c r="D611">
        <f>IF($A611="","",IF(SUMPRODUCT(MAX(IFERROR((ABS('Bank Import'!$C$4:$C$1003-$C611)&lt;0.005)*(ABS('Bank Import'!$A$4:$A$1003-$B611)&lt;=$J$1),0)*ROW('Bank Import'!$A$4:$A$1003)))=0,"",SUMPRODUCT(MAX(IFERROR((ABS('Bank Import'!$C$4:$C$1003-$C611)&lt;0.005)*(ABS('Bank Import'!$A$4:$A$1003-$B611)&lt;=$J$1),0)*ROW('Bank Import'!$A$4:$A$1003)))))</f>
        <v/>
      </c>
      <c r="E611" s="7">
        <f>IF(OR($A611="",$D611=""),"",INDEX('Bank Import'!$A$4:$A$1003,$D611-3))</f>
        <v/>
      </c>
      <c r="F611" s="8">
        <f>IF(OR($A611="",$D611=""),"",INDEX('Bank Import'!$C$4:$C$1003,$D611-3))</f>
        <v/>
      </c>
      <c r="G611">
        <f>IF($A611="","",IF($D611="","UNMATCHED","Matched"))</f>
        <v/>
      </c>
    </row>
    <row r="612">
      <c r="A612">
        <f>IF(Payouts!A614="","",Payouts!A614)</f>
        <v/>
      </c>
      <c r="B612" s="7">
        <f>IF($A612="","",DATE(LEFT(Payouts!B614,4),MID(Payouts!B614,6,2),MID(Payouts!B614,9,2)))</f>
        <v/>
      </c>
      <c r="C612" s="8">
        <f>IF($A612="","",Payouts!C614)</f>
        <v/>
      </c>
      <c r="D612">
        <f>IF($A612="","",IF(SUMPRODUCT(MAX(IFERROR((ABS('Bank Import'!$C$4:$C$1003-$C612)&lt;0.005)*(ABS('Bank Import'!$A$4:$A$1003-$B612)&lt;=$J$1),0)*ROW('Bank Import'!$A$4:$A$1003)))=0,"",SUMPRODUCT(MAX(IFERROR((ABS('Bank Import'!$C$4:$C$1003-$C612)&lt;0.005)*(ABS('Bank Import'!$A$4:$A$1003-$B612)&lt;=$J$1),0)*ROW('Bank Import'!$A$4:$A$1003)))))</f>
        <v/>
      </c>
      <c r="E612" s="7">
        <f>IF(OR($A612="",$D612=""),"",INDEX('Bank Import'!$A$4:$A$1003,$D612-3))</f>
        <v/>
      </c>
      <c r="F612" s="8">
        <f>IF(OR($A612="",$D612=""),"",INDEX('Bank Import'!$C$4:$C$1003,$D612-3))</f>
        <v/>
      </c>
      <c r="G612">
        <f>IF($A612="","",IF($D612="","UNMATCHED","Matched"))</f>
        <v/>
      </c>
    </row>
    <row r="613">
      <c r="A613">
        <f>IF(Payouts!A615="","",Payouts!A615)</f>
        <v/>
      </c>
      <c r="B613" s="7">
        <f>IF($A613="","",DATE(LEFT(Payouts!B615,4),MID(Payouts!B615,6,2),MID(Payouts!B615,9,2)))</f>
        <v/>
      </c>
      <c r="C613" s="8">
        <f>IF($A613="","",Payouts!C615)</f>
        <v/>
      </c>
      <c r="D613">
        <f>IF($A613="","",IF(SUMPRODUCT(MAX(IFERROR((ABS('Bank Import'!$C$4:$C$1003-$C613)&lt;0.005)*(ABS('Bank Import'!$A$4:$A$1003-$B613)&lt;=$J$1),0)*ROW('Bank Import'!$A$4:$A$1003)))=0,"",SUMPRODUCT(MAX(IFERROR((ABS('Bank Import'!$C$4:$C$1003-$C613)&lt;0.005)*(ABS('Bank Import'!$A$4:$A$1003-$B613)&lt;=$J$1),0)*ROW('Bank Import'!$A$4:$A$1003)))))</f>
        <v/>
      </c>
      <c r="E613" s="7">
        <f>IF(OR($A613="",$D613=""),"",INDEX('Bank Import'!$A$4:$A$1003,$D613-3))</f>
        <v/>
      </c>
      <c r="F613" s="8">
        <f>IF(OR($A613="",$D613=""),"",INDEX('Bank Import'!$C$4:$C$1003,$D613-3))</f>
        <v/>
      </c>
      <c r="G613">
        <f>IF($A613="","",IF($D613="","UNMATCHED","Matched"))</f>
        <v/>
      </c>
    </row>
    <row r="614">
      <c r="A614">
        <f>IF(Payouts!A616="","",Payouts!A616)</f>
        <v/>
      </c>
      <c r="B614" s="7">
        <f>IF($A614="","",DATE(LEFT(Payouts!B616,4),MID(Payouts!B616,6,2),MID(Payouts!B616,9,2)))</f>
        <v/>
      </c>
      <c r="C614" s="8">
        <f>IF($A614="","",Payouts!C616)</f>
        <v/>
      </c>
      <c r="D614">
        <f>IF($A614="","",IF(SUMPRODUCT(MAX(IFERROR((ABS('Bank Import'!$C$4:$C$1003-$C614)&lt;0.005)*(ABS('Bank Import'!$A$4:$A$1003-$B614)&lt;=$J$1),0)*ROW('Bank Import'!$A$4:$A$1003)))=0,"",SUMPRODUCT(MAX(IFERROR((ABS('Bank Import'!$C$4:$C$1003-$C614)&lt;0.005)*(ABS('Bank Import'!$A$4:$A$1003-$B614)&lt;=$J$1),0)*ROW('Bank Import'!$A$4:$A$1003)))))</f>
        <v/>
      </c>
      <c r="E614" s="7">
        <f>IF(OR($A614="",$D614=""),"",INDEX('Bank Import'!$A$4:$A$1003,$D614-3))</f>
        <v/>
      </c>
      <c r="F614" s="8">
        <f>IF(OR($A614="",$D614=""),"",INDEX('Bank Import'!$C$4:$C$1003,$D614-3))</f>
        <v/>
      </c>
      <c r="G614">
        <f>IF($A614="","",IF($D614="","UNMATCHED","Matched"))</f>
        <v/>
      </c>
    </row>
    <row r="615">
      <c r="A615">
        <f>IF(Payouts!A617="","",Payouts!A617)</f>
        <v/>
      </c>
      <c r="B615" s="7">
        <f>IF($A615="","",DATE(LEFT(Payouts!B617,4),MID(Payouts!B617,6,2),MID(Payouts!B617,9,2)))</f>
        <v/>
      </c>
      <c r="C615" s="8">
        <f>IF($A615="","",Payouts!C617)</f>
        <v/>
      </c>
      <c r="D615">
        <f>IF($A615="","",IF(SUMPRODUCT(MAX(IFERROR((ABS('Bank Import'!$C$4:$C$1003-$C615)&lt;0.005)*(ABS('Bank Import'!$A$4:$A$1003-$B615)&lt;=$J$1),0)*ROW('Bank Import'!$A$4:$A$1003)))=0,"",SUMPRODUCT(MAX(IFERROR((ABS('Bank Import'!$C$4:$C$1003-$C615)&lt;0.005)*(ABS('Bank Import'!$A$4:$A$1003-$B615)&lt;=$J$1),0)*ROW('Bank Import'!$A$4:$A$1003)))))</f>
        <v/>
      </c>
      <c r="E615" s="7">
        <f>IF(OR($A615="",$D615=""),"",INDEX('Bank Import'!$A$4:$A$1003,$D615-3))</f>
        <v/>
      </c>
      <c r="F615" s="8">
        <f>IF(OR($A615="",$D615=""),"",INDEX('Bank Import'!$C$4:$C$1003,$D615-3))</f>
        <v/>
      </c>
      <c r="G615">
        <f>IF($A615="","",IF($D615="","UNMATCHED","Matched"))</f>
        <v/>
      </c>
    </row>
    <row r="616">
      <c r="A616">
        <f>IF(Payouts!A618="","",Payouts!A618)</f>
        <v/>
      </c>
      <c r="B616" s="7">
        <f>IF($A616="","",DATE(LEFT(Payouts!B618,4),MID(Payouts!B618,6,2),MID(Payouts!B618,9,2)))</f>
        <v/>
      </c>
      <c r="C616" s="8">
        <f>IF($A616="","",Payouts!C618)</f>
        <v/>
      </c>
      <c r="D616">
        <f>IF($A616="","",IF(SUMPRODUCT(MAX(IFERROR((ABS('Bank Import'!$C$4:$C$1003-$C616)&lt;0.005)*(ABS('Bank Import'!$A$4:$A$1003-$B616)&lt;=$J$1),0)*ROW('Bank Import'!$A$4:$A$1003)))=0,"",SUMPRODUCT(MAX(IFERROR((ABS('Bank Import'!$C$4:$C$1003-$C616)&lt;0.005)*(ABS('Bank Import'!$A$4:$A$1003-$B616)&lt;=$J$1),0)*ROW('Bank Import'!$A$4:$A$1003)))))</f>
        <v/>
      </c>
      <c r="E616" s="7">
        <f>IF(OR($A616="",$D616=""),"",INDEX('Bank Import'!$A$4:$A$1003,$D616-3))</f>
        <v/>
      </c>
      <c r="F616" s="8">
        <f>IF(OR($A616="",$D616=""),"",INDEX('Bank Import'!$C$4:$C$1003,$D616-3))</f>
        <v/>
      </c>
      <c r="G616">
        <f>IF($A616="","",IF($D616="","UNMATCHED","Matched"))</f>
        <v/>
      </c>
    </row>
    <row r="617">
      <c r="A617">
        <f>IF(Payouts!A619="","",Payouts!A619)</f>
        <v/>
      </c>
      <c r="B617" s="7">
        <f>IF($A617="","",DATE(LEFT(Payouts!B619,4),MID(Payouts!B619,6,2),MID(Payouts!B619,9,2)))</f>
        <v/>
      </c>
      <c r="C617" s="8">
        <f>IF($A617="","",Payouts!C619)</f>
        <v/>
      </c>
      <c r="D617">
        <f>IF($A617="","",IF(SUMPRODUCT(MAX(IFERROR((ABS('Bank Import'!$C$4:$C$1003-$C617)&lt;0.005)*(ABS('Bank Import'!$A$4:$A$1003-$B617)&lt;=$J$1),0)*ROW('Bank Import'!$A$4:$A$1003)))=0,"",SUMPRODUCT(MAX(IFERROR((ABS('Bank Import'!$C$4:$C$1003-$C617)&lt;0.005)*(ABS('Bank Import'!$A$4:$A$1003-$B617)&lt;=$J$1),0)*ROW('Bank Import'!$A$4:$A$1003)))))</f>
        <v/>
      </c>
      <c r="E617" s="7">
        <f>IF(OR($A617="",$D617=""),"",INDEX('Bank Import'!$A$4:$A$1003,$D617-3))</f>
        <v/>
      </c>
      <c r="F617" s="8">
        <f>IF(OR($A617="",$D617=""),"",INDEX('Bank Import'!$C$4:$C$1003,$D617-3))</f>
        <v/>
      </c>
      <c r="G617">
        <f>IF($A617="","",IF($D617="","UNMATCHED","Matched"))</f>
        <v/>
      </c>
    </row>
    <row r="618">
      <c r="A618">
        <f>IF(Payouts!A620="","",Payouts!A620)</f>
        <v/>
      </c>
      <c r="B618" s="7">
        <f>IF($A618="","",DATE(LEFT(Payouts!B620,4),MID(Payouts!B620,6,2),MID(Payouts!B620,9,2)))</f>
        <v/>
      </c>
      <c r="C618" s="8">
        <f>IF($A618="","",Payouts!C620)</f>
        <v/>
      </c>
      <c r="D618">
        <f>IF($A618="","",IF(SUMPRODUCT(MAX(IFERROR((ABS('Bank Import'!$C$4:$C$1003-$C618)&lt;0.005)*(ABS('Bank Import'!$A$4:$A$1003-$B618)&lt;=$J$1),0)*ROW('Bank Import'!$A$4:$A$1003)))=0,"",SUMPRODUCT(MAX(IFERROR((ABS('Bank Import'!$C$4:$C$1003-$C618)&lt;0.005)*(ABS('Bank Import'!$A$4:$A$1003-$B618)&lt;=$J$1),0)*ROW('Bank Import'!$A$4:$A$1003)))))</f>
        <v/>
      </c>
      <c r="E618" s="7">
        <f>IF(OR($A618="",$D618=""),"",INDEX('Bank Import'!$A$4:$A$1003,$D618-3))</f>
        <v/>
      </c>
      <c r="F618" s="8">
        <f>IF(OR($A618="",$D618=""),"",INDEX('Bank Import'!$C$4:$C$1003,$D618-3))</f>
        <v/>
      </c>
      <c r="G618">
        <f>IF($A618="","",IF($D618="","UNMATCHED","Matched"))</f>
        <v/>
      </c>
    </row>
    <row r="619">
      <c r="A619">
        <f>IF(Payouts!A621="","",Payouts!A621)</f>
        <v/>
      </c>
      <c r="B619" s="7">
        <f>IF($A619="","",DATE(LEFT(Payouts!B621,4),MID(Payouts!B621,6,2),MID(Payouts!B621,9,2)))</f>
        <v/>
      </c>
      <c r="C619" s="8">
        <f>IF($A619="","",Payouts!C621)</f>
        <v/>
      </c>
      <c r="D619">
        <f>IF($A619="","",IF(SUMPRODUCT(MAX(IFERROR((ABS('Bank Import'!$C$4:$C$1003-$C619)&lt;0.005)*(ABS('Bank Import'!$A$4:$A$1003-$B619)&lt;=$J$1),0)*ROW('Bank Import'!$A$4:$A$1003)))=0,"",SUMPRODUCT(MAX(IFERROR((ABS('Bank Import'!$C$4:$C$1003-$C619)&lt;0.005)*(ABS('Bank Import'!$A$4:$A$1003-$B619)&lt;=$J$1),0)*ROW('Bank Import'!$A$4:$A$1003)))))</f>
        <v/>
      </c>
      <c r="E619" s="7">
        <f>IF(OR($A619="",$D619=""),"",INDEX('Bank Import'!$A$4:$A$1003,$D619-3))</f>
        <v/>
      </c>
      <c r="F619" s="8">
        <f>IF(OR($A619="",$D619=""),"",INDEX('Bank Import'!$C$4:$C$1003,$D619-3))</f>
        <v/>
      </c>
      <c r="G619">
        <f>IF($A619="","",IF($D619="","UNMATCHED","Matched"))</f>
        <v/>
      </c>
    </row>
    <row r="620">
      <c r="A620">
        <f>IF(Payouts!A622="","",Payouts!A622)</f>
        <v/>
      </c>
      <c r="B620" s="7">
        <f>IF($A620="","",DATE(LEFT(Payouts!B622,4),MID(Payouts!B622,6,2),MID(Payouts!B622,9,2)))</f>
        <v/>
      </c>
      <c r="C620" s="8">
        <f>IF($A620="","",Payouts!C622)</f>
        <v/>
      </c>
      <c r="D620">
        <f>IF($A620="","",IF(SUMPRODUCT(MAX(IFERROR((ABS('Bank Import'!$C$4:$C$1003-$C620)&lt;0.005)*(ABS('Bank Import'!$A$4:$A$1003-$B620)&lt;=$J$1),0)*ROW('Bank Import'!$A$4:$A$1003)))=0,"",SUMPRODUCT(MAX(IFERROR((ABS('Bank Import'!$C$4:$C$1003-$C620)&lt;0.005)*(ABS('Bank Import'!$A$4:$A$1003-$B620)&lt;=$J$1),0)*ROW('Bank Import'!$A$4:$A$1003)))))</f>
        <v/>
      </c>
      <c r="E620" s="7">
        <f>IF(OR($A620="",$D620=""),"",INDEX('Bank Import'!$A$4:$A$1003,$D620-3))</f>
        <v/>
      </c>
      <c r="F620" s="8">
        <f>IF(OR($A620="",$D620=""),"",INDEX('Bank Import'!$C$4:$C$1003,$D620-3))</f>
        <v/>
      </c>
      <c r="G620">
        <f>IF($A620="","",IF($D620="","UNMATCHED","Matched"))</f>
        <v/>
      </c>
    </row>
    <row r="621">
      <c r="A621">
        <f>IF(Payouts!A623="","",Payouts!A623)</f>
        <v/>
      </c>
      <c r="B621" s="7">
        <f>IF($A621="","",DATE(LEFT(Payouts!B623,4),MID(Payouts!B623,6,2),MID(Payouts!B623,9,2)))</f>
        <v/>
      </c>
      <c r="C621" s="8">
        <f>IF($A621="","",Payouts!C623)</f>
        <v/>
      </c>
      <c r="D621">
        <f>IF($A621="","",IF(SUMPRODUCT(MAX(IFERROR((ABS('Bank Import'!$C$4:$C$1003-$C621)&lt;0.005)*(ABS('Bank Import'!$A$4:$A$1003-$B621)&lt;=$J$1),0)*ROW('Bank Import'!$A$4:$A$1003)))=0,"",SUMPRODUCT(MAX(IFERROR((ABS('Bank Import'!$C$4:$C$1003-$C621)&lt;0.005)*(ABS('Bank Import'!$A$4:$A$1003-$B621)&lt;=$J$1),0)*ROW('Bank Import'!$A$4:$A$1003)))))</f>
        <v/>
      </c>
      <c r="E621" s="7">
        <f>IF(OR($A621="",$D621=""),"",INDEX('Bank Import'!$A$4:$A$1003,$D621-3))</f>
        <v/>
      </c>
      <c r="F621" s="8">
        <f>IF(OR($A621="",$D621=""),"",INDEX('Bank Import'!$C$4:$C$1003,$D621-3))</f>
        <v/>
      </c>
      <c r="G621">
        <f>IF($A621="","",IF($D621="","UNMATCHED","Matched"))</f>
        <v/>
      </c>
    </row>
    <row r="622">
      <c r="A622">
        <f>IF(Payouts!A624="","",Payouts!A624)</f>
        <v/>
      </c>
      <c r="B622" s="7">
        <f>IF($A622="","",DATE(LEFT(Payouts!B624,4),MID(Payouts!B624,6,2),MID(Payouts!B624,9,2)))</f>
        <v/>
      </c>
      <c r="C622" s="8">
        <f>IF($A622="","",Payouts!C624)</f>
        <v/>
      </c>
      <c r="D622">
        <f>IF($A622="","",IF(SUMPRODUCT(MAX(IFERROR((ABS('Bank Import'!$C$4:$C$1003-$C622)&lt;0.005)*(ABS('Bank Import'!$A$4:$A$1003-$B622)&lt;=$J$1),0)*ROW('Bank Import'!$A$4:$A$1003)))=0,"",SUMPRODUCT(MAX(IFERROR((ABS('Bank Import'!$C$4:$C$1003-$C622)&lt;0.005)*(ABS('Bank Import'!$A$4:$A$1003-$B622)&lt;=$J$1),0)*ROW('Bank Import'!$A$4:$A$1003)))))</f>
        <v/>
      </c>
      <c r="E622" s="7">
        <f>IF(OR($A622="",$D622=""),"",INDEX('Bank Import'!$A$4:$A$1003,$D622-3))</f>
        <v/>
      </c>
      <c r="F622" s="8">
        <f>IF(OR($A622="",$D622=""),"",INDEX('Bank Import'!$C$4:$C$1003,$D622-3))</f>
        <v/>
      </c>
      <c r="G622">
        <f>IF($A622="","",IF($D622="","UNMATCHED","Matched"))</f>
        <v/>
      </c>
    </row>
    <row r="623">
      <c r="A623">
        <f>IF(Payouts!A625="","",Payouts!A625)</f>
        <v/>
      </c>
      <c r="B623" s="7">
        <f>IF($A623="","",DATE(LEFT(Payouts!B625,4),MID(Payouts!B625,6,2),MID(Payouts!B625,9,2)))</f>
        <v/>
      </c>
      <c r="C623" s="8">
        <f>IF($A623="","",Payouts!C625)</f>
        <v/>
      </c>
      <c r="D623">
        <f>IF($A623="","",IF(SUMPRODUCT(MAX(IFERROR((ABS('Bank Import'!$C$4:$C$1003-$C623)&lt;0.005)*(ABS('Bank Import'!$A$4:$A$1003-$B623)&lt;=$J$1),0)*ROW('Bank Import'!$A$4:$A$1003)))=0,"",SUMPRODUCT(MAX(IFERROR((ABS('Bank Import'!$C$4:$C$1003-$C623)&lt;0.005)*(ABS('Bank Import'!$A$4:$A$1003-$B623)&lt;=$J$1),0)*ROW('Bank Import'!$A$4:$A$1003)))))</f>
        <v/>
      </c>
      <c r="E623" s="7">
        <f>IF(OR($A623="",$D623=""),"",INDEX('Bank Import'!$A$4:$A$1003,$D623-3))</f>
        <v/>
      </c>
      <c r="F623" s="8">
        <f>IF(OR($A623="",$D623=""),"",INDEX('Bank Import'!$C$4:$C$1003,$D623-3))</f>
        <v/>
      </c>
      <c r="G623">
        <f>IF($A623="","",IF($D623="","UNMATCHED","Matched"))</f>
        <v/>
      </c>
    </row>
    <row r="624">
      <c r="A624">
        <f>IF(Payouts!A626="","",Payouts!A626)</f>
        <v/>
      </c>
      <c r="B624" s="7">
        <f>IF($A624="","",DATE(LEFT(Payouts!B626,4),MID(Payouts!B626,6,2),MID(Payouts!B626,9,2)))</f>
        <v/>
      </c>
      <c r="C624" s="8">
        <f>IF($A624="","",Payouts!C626)</f>
        <v/>
      </c>
      <c r="D624">
        <f>IF($A624="","",IF(SUMPRODUCT(MAX(IFERROR((ABS('Bank Import'!$C$4:$C$1003-$C624)&lt;0.005)*(ABS('Bank Import'!$A$4:$A$1003-$B624)&lt;=$J$1),0)*ROW('Bank Import'!$A$4:$A$1003)))=0,"",SUMPRODUCT(MAX(IFERROR((ABS('Bank Import'!$C$4:$C$1003-$C624)&lt;0.005)*(ABS('Bank Import'!$A$4:$A$1003-$B624)&lt;=$J$1),0)*ROW('Bank Import'!$A$4:$A$1003)))))</f>
        <v/>
      </c>
      <c r="E624" s="7">
        <f>IF(OR($A624="",$D624=""),"",INDEX('Bank Import'!$A$4:$A$1003,$D624-3))</f>
        <v/>
      </c>
      <c r="F624" s="8">
        <f>IF(OR($A624="",$D624=""),"",INDEX('Bank Import'!$C$4:$C$1003,$D624-3))</f>
        <v/>
      </c>
      <c r="G624">
        <f>IF($A624="","",IF($D624="","UNMATCHED","Matched"))</f>
        <v/>
      </c>
    </row>
    <row r="625">
      <c r="A625">
        <f>IF(Payouts!A627="","",Payouts!A627)</f>
        <v/>
      </c>
      <c r="B625" s="7">
        <f>IF($A625="","",DATE(LEFT(Payouts!B627,4),MID(Payouts!B627,6,2),MID(Payouts!B627,9,2)))</f>
        <v/>
      </c>
      <c r="C625" s="8">
        <f>IF($A625="","",Payouts!C627)</f>
        <v/>
      </c>
      <c r="D625">
        <f>IF($A625="","",IF(SUMPRODUCT(MAX(IFERROR((ABS('Bank Import'!$C$4:$C$1003-$C625)&lt;0.005)*(ABS('Bank Import'!$A$4:$A$1003-$B625)&lt;=$J$1),0)*ROW('Bank Import'!$A$4:$A$1003)))=0,"",SUMPRODUCT(MAX(IFERROR((ABS('Bank Import'!$C$4:$C$1003-$C625)&lt;0.005)*(ABS('Bank Import'!$A$4:$A$1003-$B625)&lt;=$J$1),0)*ROW('Bank Import'!$A$4:$A$1003)))))</f>
        <v/>
      </c>
      <c r="E625" s="7">
        <f>IF(OR($A625="",$D625=""),"",INDEX('Bank Import'!$A$4:$A$1003,$D625-3))</f>
        <v/>
      </c>
      <c r="F625" s="8">
        <f>IF(OR($A625="",$D625=""),"",INDEX('Bank Import'!$C$4:$C$1003,$D625-3))</f>
        <v/>
      </c>
      <c r="G625">
        <f>IF($A625="","",IF($D625="","UNMATCHED","Matched"))</f>
        <v/>
      </c>
    </row>
    <row r="626">
      <c r="A626">
        <f>IF(Payouts!A628="","",Payouts!A628)</f>
        <v/>
      </c>
      <c r="B626" s="7">
        <f>IF($A626="","",DATE(LEFT(Payouts!B628,4),MID(Payouts!B628,6,2),MID(Payouts!B628,9,2)))</f>
        <v/>
      </c>
      <c r="C626" s="8">
        <f>IF($A626="","",Payouts!C628)</f>
        <v/>
      </c>
      <c r="D626">
        <f>IF($A626="","",IF(SUMPRODUCT(MAX(IFERROR((ABS('Bank Import'!$C$4:$C$1003-$C626)&lt;0.005)*(ABS('Bank Import'!$A$4:$A$1003-$B626)&lt;=$J$1),0)*ROW('Bank Import'!$A$4:$A$1003)))=0,"",SUMPRODUCT(MAX(IFERROR((ABS('Bank Import'!$C$4:$C$1003-$C626)&lt;0.005)*(ABS('Bank Import'!$A$4:$A$1003-$B626)&lt;=$J$1),0)*ROW('Bank Import'!$A$4:$A$1003)))))</f>
        <v/>
      </c>
      <c r="E626" s="7">
        <f>IF(OR($A626="",$D626=""),"",INDEX('Bank Import'!$A$4:$A$1003,$D626-3))</f>
        <v/>
      </c>
      <c r="F626" s="8">
        <f>IF(OR($A626="",$D626=""),"",INDEX('Bank Import'!$C$4:$C$1003,$D626-3))</f>
        <v/>
      </c>
      <c r="G626">
        <f>IF($A626="","",IF($D626="","UNMATCHED","Matched"))</f>
        <v/>
      </c>
    </row>
    <row r="627">
      <c r="A627">
        <f>IF(Payouts!A629="","",Payouts!A629)</f>
        <v/>
      </c>
      <c r="B627" s="7">
        <f>IF($A627="","",DATE(LEFT(Payouts!B629,4),MID(Payouts!B629,6,2),MID(Payouts!B629,9,2)))</f>
        <v/>
      </c>
      <c r="C627" s="8">
        <f>IF($A627="","",Payouts!C629)</f>
        <v/>
      </c>
      <c r="D627">
        <f>IF($A627="","",IF(SUMPRODUCT(MAX(IFERROR((ABS('Bank Import'!$C$4:$C$1003-$C627)&lt;0.005)*(ABS('Bank Import'!$A$4:$A$1003-$B627)&lt;=$J$1),0)*ROW('Bank Import'!$A$4:$A$1003)))=0,"",SUMPRODUCT(MAX(IFERROR((ABS('Bank Import'!$C$4:$C$1003-$C627)&lt;0.005)*(ABS('Bank Import'!$A$4:$A$1003-$B627)&lt;=$J$1),0)*ROW('Bank Import'!$A$4:$A$1003)))))</f>
        <v/>
      </c>
      <c r="E627" s="7">
        <f>IF(OR($A627="",$D627=""),"",INDEX('Bank Import'!$A$4:$A$1003,$D627-3))</f>
        <v/>
      </c>
      <c r="F627" s="8">
        <f>IF(OR($A627="",$D627=""),"",INDEX('Bank Import'!$C$4:$C$1003,$D627-3))</f>
        <v/>
      </c>
      <c r="G627">
        <f>IF($A627="","",IF($D627="","UNMATCHED","Matched"))</f>
        <v/>
      </c>
    </row>
    <row r="628">
      <c r="A628">
        <f>IF(Payouts!A630="","",Payouts!A630)</f>
        <v/>
      </c>
      <c r="B628" s="7">
        <f>IF($A628="","",DATE(LEFT(Payouts!B630,4),MID(Payouts!B630,6,2),MID(Payouts!B630,9,2)))</f>
        <v/>
      </c>
      <c r="C628" s="8">
        <f>IF($A628="","",Payouts!C630)</f>
        <v/>
      </c>
      <c r="D628">
        <f>IF($A628="","",IF(SUMPRODUCT(MAX(IFERROR((ABS('Bank Import'!$C$4:$C$1003-$C628)&lt;0.005)*(ABS('Bank Import'!$A$4:$A$1003-$B628)&lt;=$J$1),0)*ROW('Bank Import'!$A$4:$A$1003)))=0,"",SUMPRODUCT(MAX(IFERROR((ABS('Bank Import'!$C$4:$C$1003-$C628)&lt;0.005)*(ABS('Bank Import'!$A$4:$A$1003-$B628)&lt;=$J$1),0)*ROW('Bank Import'!$A$4:$A$1003)))))</f>
        <v/>
      </c>
      <c r="E628" s="7">
        <f>IF(OR($A628="",$D628=""),"",INDEX('Bank Import'!$A$4:$A$1003,$D628-3))</f>
        <v/>
      </c>
      <c r="F628" s="8">
        <f>IF(OR($A628="",$D628=""),"",INDEX('Bank Import'!$C$4:$C$1003,$D628-3))</f>
        <v/>
      </c>
      <c r="G628">
        <f>IF($A628="","",IF($D628="","UNMATCHED","Matched"))</f>
        <v/>
      </c>
    </row>
    <row r="629">
      <c r="A629">
        <f>IF(Payouts!A631="","",Payouts!A631)</f>
        <v/>
      </c>
      <c r="B629" s="7">
        <f>IF($A629="","",DATE(LEFT(Payouts!B631,4),MID(Payouts!B631,6,2),MID(Payouts!B631,9,2)))</f>
        <v/>
      </c>
      <c r="C629" s="8">
        <f>IF($A629="","",Payouts!C631)</f>
        <v/>
      </c>
      <c r="D629">
        <f>IF($A629="","",IF(SUMPRODUCT(MAX(IFERROR((ABS('Bank Import'!$C$4:$C$1003-$C629)&lt;0.005)*(ABS('Bank Import'!$A$4:$A$1003-$B629)&lt;=$J$1),0)*ROW('Bank Import'!$A$4:$A$1003)))=0,"",SUMPRODUCT(MAX(IFERROR((ABS('Bank Import'!$C$4:$C$1003-$C629)&lt;0.005)*(ABS('Bank Import'!$A$4:$A$1003-$B629)&lt;=$J$1),0)*ROW('Bank Import'!$A$4:$A$1003)))))</f>
        <v/>
      </c>
      <c r="E629" s="7">
        <f>IF(OR($A629="",$D629=""),"",INDEX('Bank Import'!$A$4:$A$1003,$D629-3))</f>
        <v/>
      </c>
      <c r="F629" s="8">
        <f>IF(OR($A629="",$D629=""),"",INDEX('Bank Import'!$C$4:$C$1003,$D629-3))</f>
        <v/>
      </c>
      <c r="G629">
        <f>IF($A629="","",IF($D629="","UNMATCHED","Matched"))</f>
        <v/>
      </c>
    </row>
    <row r="630">
      <c r="A630">
        <f>IF(Payouts!A632="","",Payouts!A632)</f>
        <v/>
      </c>
      <c r="B630" s="7">
        <f>IF($A630="","",DATE(LEFT(Payouts!B632,4),MID(Payouts!B632,6,2),MID(Payouts!B632,9,2)))</f>
        <v/>
      </c>
      <c r="C630" s="8">
        <f>IF($A630="","",Payouts!C632)</f>
        <v/>
      </c>
      <c r="D630">
        <f>IF($A630="","",IF(SUMPRODUCT(MAX(IFERROR((ABS('Bank Import'!$C$4:$C$1003-$C630)&lt;0.005)*(ABS('Bank Import'!$A$4:$A$1003-$B630)&lt;=$J$1),0)*ROW('Bank Import'!$A$4:$A$1003)))=0,"",SUMPRODUCT(MAX(IFERROR((ABS('Bank Import'!$C$4:$C$1003-$C630)&lt;0.005)*(ABS('Bank Import'!$A$4:$A$1003-$B630)&lt;=$J$1),0)*ROW('Bank Import'!$A$4:$A$1003)))))</f>
        <v/>
      </c>
      <c r="E630" s="7">
        <f>IF(OR($A630="",$D630=""),"",INDEX('Bank Import'!$A$4:$A$1003,$D630-3))</f>
        <v/>
      </c>
      <c r="F630" s="8">
        <f>IF(OR($A630="",$D630=""),"",INDEX('Bank Import'!$C$4:$C$1003,$D630-3))</f>
        <v/>
      </c>
      <c r="G630">
        <f>IF($A630="","",IF($D630="","UNMATCHED","Matched"))</f>
        <v/>
      </c>
    </row>
    <row r="631">
      <c r="A631">
        <f>IF(Payouts!A633="","",Payouts!A633)</f>
        <v/>
      </c>
      <c r="B631" s="7">
        <f>IF($A631="","",DATE(LEFT(Payouts!B633,4),MID(Payouts!B633,6,2),MID(Payouts!B633,9,2)))</f>
        <v/>
      </c>
      <c r="C631" s="8">
        <f>IF($A631="","",Payouts!C633)</f>
        <v/>
      </c>
      <c r="D631">
        <f>IF($A631="","",IF(SUMPRODUCT(MAX(IFERROR((ABS('Bank Import'!$C$4:$C$1003-$C631)&lt;0.005)*(ABS('Bank Import'!$A$4:$A$1003-$B631)&lt;=$J$1),0)*ROW('Bank Import'!$A$4:$A$1003)))=0,"",SUMPRODUCT(MAX(IFERROR((ABS('Bank Import'!$C$4:$C$1003-$C631)&lt;0.005)*(ABS('Bank Import'!$A$4:$A$1003-$B631)&lt;=$J$1),0)*ROW('Bank Import'!$A$4:$A$1003)))))</f>
        <v/>
      </c>
      <c r="E631" s="7">
        <f>IF(OR($A631="",$D631=""),"",INDEX('Bank Import'!$A$4:$A$1003,$D631-3))</f>
        <v/>
      </c>
      <c r="F631" s="8">
        <f>IF(OR($A631="",$D631=""),"",INDEX('Bank Import'!$C$4:$C$1003,$D631-3))</f>
        <v/>
      </c>
      <c r="G631">
        <f>IF($A631="","",IF($D631="","UNMATCHED","Matched"))</f>
        <v/>
      </c>
    </row>
    <row r="632">
      <c r="A632">
        <f>IF(Payouts!A634="","",Payouts!A634)</f>
        <v/>
      </c>
      <c r="B632" s="7">
        <f>IF($A632="","",DATE(LEFT(Payouts!B634,4),MID(Payouts!B634,6,2),MID(Payouts!B634,9,2)))</f>
        <v/>
      </c>
      <c r="C632" s="8">
        <f>IF($A632="","",Payouts!C634)</f>
        <v/>
      </c>
      <c r="D632">
        <f>IF($A632="","",IF(SUMPRODUCT(MAX(IFERROR((ABS('Bank Import'!$C$4:$C$1003-$C632)&lt;0.005)*(ABS('Bank Import'!$A$4:$A$1003-$B632)&lt;=$J$1),0)*ROW('Bank Import'!$A$4:$A$1003)))=0,"",SUMPRODUCT(MAX(IFERROR((ABS('Bank Import'!$C$4:$C$1003-$C632)&lt;0.005)*(ABS('Bank Import'!$A$4:$A$1003-$B632)&lt;=$J$1),0)*ROW('Bank Import'!$A$4:$A$1003)))))</f>
        <v/>
      </c>
      <c r="E632" s="7">
        <f>IF(OR($A632="",$D632=""),"",INDEX('Bank Import'!$A$4:$A$1003,$D632-3))</f>
        <v/>
      </c>
      <c r="F632" s="8">
        <f>IF(OR($A632="",$D632=""),"",INDEX('Bank Import'!$C$4:$C$1003,$D632-3))</f>
        <v/>
      </c>
      <c r="G632">
        <f>IF($A632="","",IF($D632="","UNMATCHED","Matched"))</f>
        <v/>
      </c>
    </row>
    <row r="633">
      <c r="A633">
        <f>IF(Payouts!A635="","",Payouts!A635)</f>
        <v/>
      </c>
      <c r="B633" s="7">
        <f>IF($A633="","",DATE(LEFT(Payouts!B635,4),MID(Payouts!B635,6,2),MID(Payouts!B635,9,2)))</f>
        <v/>
      </c>
      <c r="C633" s="8">
        <f>IF($A633="","",Payouts!C635)</f>
        <v/>
      </c>
      <c r="D633">
        <f>IF($A633="","",IF(SUMPRODUCT(MAX(IFERROR((ABS('Bank Import'!$C$4:$C$1003-$C633)&lt;0.005)*(ABS('Bank Import'!$A$4:$A$1003-$B633)&lt;=$J$1),0)*ROW('Bank Import'!$A$4:$A$1003)))=0,"",SUMPRODUCT(MAX(IFERROR((ABS('Bank Import'!$C$4:$C$1003-$C633)&lt;0.005)*(ABS('Bank Import'!$A$4:$A$1003-$B633)&lt;=$J$1),0)*ROW('Bank Import'!$A$4:$A$1003)))))</f>
        <v/>
      </c>
      <c r="E633" s="7">
        <f>IF(OR($A633="",$D633=""),"",INDEX('Bank Import'!$A$4:$A$1003,$D633-3))</f>
        <v/>
      </c>
      <c r="F633" s="8">
        <f>IF(OR($A633="",$D633=""),"",INDEX('Bank Import'!$C$4:$C$1003,$D633-3))</f>
        <v/>
      </c>
      <c r="G633">
        <f>IF($A633="","",IF($D633="","UNMATCHED","Matched"))</f>
        <v/>
      </c>
    </row>
    <row r="634">
      <c r="A634">
        <f>IF(Payouts!A636="","",Payouts!A636)</f>
        <v/>
      </c>
      <c r="B634" s="7">
        <f>IF($A634="","",DATE(LEFT(Payouts!B636,4),MID(Payouts!B636,6,2),MID(Payouts!B636,9,2)))</f>
        <v/>
      </c>
      <c r="C634" s="8">
        <f>IF($A634="","",Payouts!C636)</f>
        <v/>
      </c>
      <c r="D634">
        <f>IF($A634="","",IF(SUMPRODUCT(MAX(IFERROR((ABS('Bank Import'!$C$4:$C$1003-$C634)&lt;0.005)*(ABS('Bank Import'!$A$4:$A$1003-$B634)&lt;=$J$1),0)*ROW('Bank Import'!$A$4:$A$1003)))=0,"",SUMPRODUCT(MAX(IFERROR((ABS('Bank Import'!$C$4:$C$1003-$C634)&lt;0.005)*(ABS('Bank Import'!$A$4:$A$1003-$B634)&lt;=$J$1),0)*ROW('Bank Import'!$A$4:$A$1003)))))</f>
        <v/>
      </c>
      <c r="E634" s="7">
        <f>IF(OR($A634="",$D634=""),"",INDEX('Bank Import'!$A$4:$A$1003,$D634-3))</f>
        <v/>
      </c>
      <c r="F634" s="8">
        <f>IF(OR($A634="",$D634=""),"",INDEX('Bank Import'!$C$4:$C$1003,$D634-3))</f>
        <v/>
      </c>
      <c r="G634">
        <f>IF($A634="","",IF($D634="","UNMATCHED","Matched"))</f>
        <v/>
      </c>
    </row>
    <row r="635">
      <c r="A635">
        <f>IF(Payouts!A637="","",Payouts!A637)</f>
        <v/>
      </c>
      <c r="B635" s="7">
        <f>IF($A635="","",DATE(LEFT(Payouts!B637,4),MID(Payouts!B637,6,2),MID(Payouts!B637,9,2)))</f>
        <v/>
      </c>
      <c r="C635" s="8">
        <f>IF($A635="","",Payouts!C637)</f>
        <v/>
      </c>
      <c r="D635">
        <f>IF($A635="","",IF(SUMPRODUCT(MAX(IFERROR((ABS('Bank Import'!$C$4:$C$1003-$C635)&lt;0.005)*(ABS('Bank Import'!$A$4:$A$1003-$B635)&lt;=$J$1),0)*ROW('Bank Import'!$A$4:$A$1003)))=0,"",SUMPRODUCT(MAX(IFERROR((ABS('Bank Import'!$C$4:$C$1003-$C635)&lt;0.005)*(ABS('Bank Import'!$A$4:$A$1003-$B635)&lt;=$J$1),0)*ROW('Bank Import'!$A$4:$A$1003)))))</f>
        <v/>
      </c>
      <c r="E635" s="7">
        <f>IF(OR($A635="",$D635=""),"",INDEX('Bank Import'!$A$4:$A$1003,$D635-3))</f>
        <v/>
      </c>
      <c r="F635" s="8">
        <f>IF(OR($A635="",$D635=""),"",INDEX('Bank Import'!$C$4:$C$1003,$D635-3))</f>
        <v/>
      </c>
      <c r="G635">
        <f>IF($A635="","",IF($D635="","UNMATCHED","Matched"))</f>
        <v/>
      </c>
    </row>
    <row r="636">
      <c r="A636">
        <f>IF(Payouts!A638="","",Payouts!A638)</f>
        <v/>
      </c>
      <c r="B636" s="7">
        <f>IF($A636="","",DATE(LEFT(Payouts!B638,4),MID(Payouts!B638,6,2),MID(Payouts!B638,9,2)))</f>
        <v/>
      </c>
      <c r="C636" s="8">
        <f>IF($A636="","",Payouts!C638)</f>
        <v/>
      </c>
      <c r="D636">
        <f>IF($A636="","",IF(SUMPRODUCT(MAX(IFERROR((ABS('Bank Import'!$C$4:$C$1003-$C636)&lt;0.005)*(ABS('Bank Import'!$A$4:$A$1003-$B636)&lt;=$J$1),0)*ROW('Bank Import'!$A$4:$A$1003)))=0,"",SUMPRODUCT(MAX(IFERROR((ABS('Bank Import'!$C$4:$C$1003-$C636)&lt;0.005)*(ABS('Bank Import'!$A$4:$A$1003-$B636)&lt;=$J$1),0)*ROW('Bank Import'!$A$4:$A$1003)))))</f>
        <v/>
      </c>
      <c r="E636" s="7">
        <f>IF(OR($A636="",$D636=""),"",INDEX('Bank Import'!$A$4:$A$1003,$D636-3))</f>
        <v/>
      </c>
      <c r="F636" s="8">
        <f>IF(OR($A636="",$D636=""),"",INDEX('Bank Import'!$C$4:$C$1003,$D636-3))</f>
        <v/>
      </c>
      <c r="G636">
        <f>IF($A636="","",IF($D636="","UNMATCHED","Matched"))</f>
        <v/>
      </c>
    </row>
    <row r="637">
      <c r="A637">
        <f>IF(Payouts!A639="","",Payouts!A639)</f>
        <v/>
      </c>
      <c r="B637" s="7">
        <f>IF($A637="","",DATE(LEFT(Payouts!B639,4),MID(Payouts!B639,6,2),MID(Payouts!B639,9,2)))</f>
        <v/>
      </c>
      <c r="C637" s="8">
        <f>IF($A637="","",Payouts!C639)</f>
        <v/>
      </c>
      <c r="D637">
        <f>IF($A637="","",IF(SUMPRODUCT(MAX(IFERROR((ABS('Bank Import'!$C$4:$C$1003-$C637)&lt;0.005)*(ABS('Bank Import'!$A$4:$A$1003-$B637)&lt;=$J$1),0)*ROW('Bank Import'!$A$4:$A$1003)))=0,"",SUMPRODUCT(MAX(IFERROR((ABS('Bank Import'!$C$4:$C$1003-$C637)&lt;0.005)*(ABS('Bank Import'!$A$4:$A$1003-$B637)&lt;=$J$1),0)*ROW('Bank Import'!$A$4:$A$1003)))))</f>
        <v/>
      </c>
      <c r="E637" s="7">
        <f>IF(OR($A637="",$D637=""),"",INDEX('Bank Import'!$A$4:$A$1003,$D637-3))</f>
        <v/>
      </c>
      <c r="F637" s="8">
        <f>IF(OR($A637="",$D637=""),"",INDEX('Bank Import'!$C$4:$C$1003,$D637-3))</f>
        <v/>
      </c>
      <c r="G637">
        <f>IF($A637="","",IF($D637="","UNMATCHED","Matched"))</f>
        <v/>
      </c>
    </row>
    <row r="638">
      <c r="A638">
        <f>IF(Payouts!A640="","",Payouts!A640)</f>
        <v/>
      </c>
      <c r="B638" s="7">
        <f>IF($A638="","",DATE(LEFT(Payouts!B640,4),MID(Payouts!B640,6,2),MID(Payouts!B640,9,2)))</f>
        <v/>
      </c>
      <c r="C638" s="8">
        <f>IF($A638="","",Payouts!C640)</f>
        <v/>
      </c>
      <c r="D638">
        <f>IF($A638="","",IF(SUMPRODUCT(MAX(IFERROR((ABS('Bank Import'!$C$4:$C$1003-$C638)&lt;0.005)*(ABS('Bank Import'!$A$4:$A$1003-$B638)&lt;=$J$1),0)*ROW('Bank Import'!$A$4:$A$1003)))=0,"",SUMPRODUCT(MAX(IFERROR((ABS('Bank Import'!$C$4:$C$1003-$C638)&lt;0.005)*(ABS('Bank Import'!$A$4:$A$1003-$B638)&lt;=$J$1),0)*ROW('Bank Import'!$A$4:$A$1003)))))</f>
        <v/>
      </c>
      <c r="E638" s="7">
        <f>IF(OR($A638="",$D638=""),"",INDEX('Bank Import'!$A$4:$A$1003,$D638-3))</f>
        <v/>
      </c>
      <c r="F638" s="8">
        <f>IF(OR($A638="",$D638=""),"",INDEX('Bank Import'!$C$4:$C$1003,$D638-3))</f>
        <v/>
      </c>
      <c r="G638">
        <f>IF($A638="","",IF($D638="","UNMATCHED","Matched"))</f>
        <v/>
      </c>
    </row>
    <row r="639">
      <c r="A639">
        <f>IF(Payouts!A641="","",Payouts!A641)</f>
        <v/>
      </c>
      <c r="B639" s="7">
        <f>IF($A639="","",DATE(LEFT(Payouts!B641,4),MID(Payouts!B641,6,2),MID(Payouts!B641,9,2)))</f>
        <v/>
      </c>
      <c r="C639" s="8">
        <f>IF($A639="","",Payouts!C641)</f>
        <v/>
      </c>
      <c r="D639">
        <f>IF($A639="","",IF(SUMPRODUCT(MAX(IFERROR((ABS('Bank Import'!$C$4:$C$1003-$C639)&lt;0.005)*(ABS('Bank Import'!$A$4:$A$1003-$B639)&lt;=$J$1),0)*ROW('Bank Import'!$A$4:$A$1003)))=0,"",SUMPRODUCT(MAX(IFERROR((ABS('Bank Import'!$C$4:$C$1003-$C639)&lt;0.005)*(ABS('Bank Import'!$A$4:$A$1003-$B639)&lt;=$J$1),0)*ROW('Bank Import'!$A$4:$A$1003)))))</f>
        <v/>
      </c>
      <c r="E639" s="7">
        <f>IF(OR($A639="",$D639=""),"",INDEX('Bank Import'!$A$4:$A$1003,$D639-3))</f>
        <v/>
      </c>
      <c r="F639" s="8">
        <f>IF(OR($A639="",$D639=""),"",INDEX('Bank Import'!$C$4:$C$1003,$D639-3))</f>
        <v/>
      </c>
      <c r="G639">
        <f>IF($A639="","",IF($D639="","UNMATCHED","Matched"))</f>
        <v/>
      </c>
    </row>
    <row r="640">
      <c r="A640">
        <f>IF(Payouts!A642="","",Payouts!A642)</f>
        <v/>
      </c>
      <c r="B640" s="7">
        <f>IF($A640="","",DATE(LEFT(Payouts!B642,4),MID(Payouts!B642,6,2),MID(Payouts!B642,9,2)))</f>
        <v/>
      </c>
      <c r="C640" s="8">
        <f>IF($A640="","",Payouts!C642)</f>
        <v/>
      </c>
      <c r="D640">
        <f>IF($A640="","",IF(SUMPRODUCT(MAX(IFERROR((ABS('Bank Import'!$C$4:$C$1003-$C640)&lt;0.005)*(ABS('Bank Import'!$A$4:$A$1003-$B640)&lt;=$J$1),0)*ROW('Bank Import'!$A$4:$A$1003)))=0,"",SUMPRODUCT(MAX(IFERROR((ABS('Bank Import'!$C$4:$C$1003-$C640)&lt;0.005)*(ABS('Bank Import'!$A$4:$A$1003-$B640)&lt;=$J$1),0)*ROW('Bank Import'!$A$4:$A$1003)))))</f>
        <v/>
      </c>
      <c r="E640" s="7">
        <f>IF(OR($A640="",$D640=""),"",INDEX('Bank Import'!$A$4:$A$1003,$D640-3))</f>
        <v/>
      </c>
      <c r="F640" s="8">
        <f>IF(OR($A640="",$D640=""),"",INDEX('Bank Import'!$C$4:$C$1003,$D640-3))</f>
        <v/>
      </c>
      <c r="G640">
        <f>IF($A640="","",IF($D640="","UNMATCHED","Matched"))</f>
        <v/>
      </c>
    </row>
    <row r="641">
      <c r="A641">
        <f>IF(Payouts!A643="","",Payouts!A643)</f>
        <v/>
      </c>
      <c r="B641" s="7">
        <f>IF($A641="","",DATE(LEFT(Payouts!B643,4),MID(Payouts!B643,6,2),MID(Payouts!B643,9,2)))</f>
        <v/>
      </c>
      <c r="C641" s="8">
        <f>IF($A641="","",Payouts!C643)</f>
        <v/>
      </c>
      <c r="D641">
        <f>IF($A641="","",IF(SUMPRODUCT(MAX(IFERROR((ABS('Bank Import'!$C$4:$C$1003-$C641)&lt;0.005)*(ABS('Bank Import'!$A$4:$A$1003-$B641)&lt;=$J$1),0)*ROW('Bank Import'!$A$4:$A$1003)))=0,"",SUMPRODUCT(MAX(IFERROR((ABS('Bank Import'!$C$4:$C$1003-$C641)&lt;0.005)*(ABS('Bank Import'!$A$4:$A$1003-$B641)&lt;=$J$1),0)*ROW('Bank Import'!$A$4:$A$1003)))))</f>
        <v/>
      </c>
      <c r="E641" s="7">
        <f>IF(OR($A641="",$D641=""),"",INDEX('Bank Import'!$A$4:$A$1003,$D641-3))</f>
        <v/>
      </c>
      <c r="F641" s="8">
        <f>IF(OR($A641="",$D641=""),"",INDEX('Bank Import'!$C$4:$C$1003,$D641-3))</f>
        <v/>
      </c>
      <c r="G641">
        <f>IF($A641="","",IF($D641="","UNMATCHED","Matched"))</f>
        <v/>
      </c>
    </row>
    <row r="642">
      <c r="A642">
        <f>IF(Payouts!A644="","",Payouts!A644)</f>
        <v/>
      </c>
      <c r="B642" s="7">
        <f>IF($A642="","",DATE(LEFT(Payouts!B644,4),MID(Payouts!B644,6,2),MID(Payouts!B644,9,2)))</f>
        <v/>
      </c>
      <c r="C642" s="8">
        <f>IF($A642="","",Payouts!C644)</f>
        <v/>
      </c>
      <c r="D642">
        <f>IF($A642="","",IF(SUMPRODUCT(MAX(IFERROR((ABS('Bank Import'!$C$4:$C$1003-$C642)&lt;0.005)*(ABS('Bank Import'!$A$4:$A$1003-$B642)&lt;=$J$1),0)*ROW('Bank Import'!$A$4:$A$1003)))=0,"",SUMPRODUCT(MAX(IFERROR((ABS('Bank Import'!$C$4:$C$1003-$C642)&lt;0.005)*(ABS('Bank Import'!$A$4:$A$1003-$B642)&lt;=$J$1),0)*ROW('Bank Import'!$A$4:$A$1003)))))</f>
        <v/>
      </c>
      <c r="E642" s="7">
        <f>IF(OR($A642="",$D642=""),"",INDEX('Bank Import'!$A$4:$A$1003,$D642-3))</f>
        <v/>
      </c>
      <c r="F642" s="8">
        <f>IF(OR($A642="",$D642=""),"",INDEX('Bank Import'!$C$4:$C$1003,$D642-3))</f>
        <v/>
      </c>
      <c r="G642">
        <f>IF($A642="","",IF($D642="","UNMATCHED","Matched"))</f>
        <v/>
      </c>
    </row>
    <row r="643">
      <c r="A643">
        <f>IF(Payouts!A645="","",Payouts!A645)</f>
        <v/>
      </c>
      <c r="B643" s="7">
        <f>IF($A643="","",DATE(LEFT(Payouts!B645,4),MID(Payouts!B645,6,2),MID(Payouts!B645,9,2)))</f>
        <v/>
      </c>
      <c r="C643" s="8">
        <f>IF($A643="","",Payouts!C645)</f>
        <v/>
      </c>
      <c r="D643">
        <f>IF($A643="","",IF(SUMPRODUCT(MAX(IFERROR((ABS('Bank Import'!$C$4:$C$1003-$C643)&lt;0.005)*(ABS('Bank Import'!$A$4:$A$1003-$B643)&lt;=$J$1),0)*ROW('Bank Import'!$A$4:$A$1003)))=0,"",SUMPRODUCT(MAX(IFERROR((ABS('Bank Import'!$C$4:$C$1003-$C643)&lt;0.005)*(ABS('Bank Import'!$A$4:$A$1003-$B643)&lt;=$J$1),0)*ROW('Bank Import'!$A$4:$A$1003)))))</f>
        <v/>
      </c>
      <c r="E643" s="7">
        <f>IF(OR($A643="",$D643=""),"",INDEX('Bank Import'!$A$4:$A$1003,$D643-3))</f>
        <v/>
      </c>
      <c r="F643" s="8">
        <f>IF(OR($A643="",$D643=""),"",INDEX('Bank Import'!$C$4:$C$1003,$D643-3))</f>
        <v/>
      </c>
      <c r="G643">
        <f>IF($A643="","",IF($D643="","UNMATCHED","Matched"))</f>
        <v/>
      </c>
    </row>
    <row r="644">
      <c r="A644">
        <f>IF(Payouts!A646="","",Payouts!A646)</f>
        <v/>
      </c>
      <c r="B644" s="7">
        <f>IF($A644="","",DATE(LEFT(Payouts!B646,4),MID(Payouts!B646,6,2),MID(Payouts!B646,9,2)))</f>
        <v/>
      </c>
      <c r="C644" s="8">
        <f>IF($A644="","",Payouts!C646)</f>
        <v/>
      </c>
      <c r="D644">
        <f>IF($A644="","",IF(SUMPRODUCT(MAX(IFERROR((ABS('Bank Import'!$C$4:$C$1003-$C644)&lt;0.005)*(ABS('Bank Import'!$A$4:$A$1003-$B644)&lt;=$J$1),0)*ROW('Bank Import'!$A$4:$A$1003)))=0,"",SUMPRODUCT(MAX(IFERROR((ABS('Bank Import'!$C$4:$C$1003-$C644)&lt;0.005)*(ABS('Bank Import'!$A$4:$A$1003-$B644)&lt;=$J$1),0)*ROW('Bank Import'!$A$4:$A$1003)))))</f>
        <v/>
      </c>
      <c r="E644" s="7">
        <f>IF(OR($A644="",$D644=""),"",INDEX('Bank Import'!$A$4:$A$1003,$D644-3))</f>
        <v/>
      </c>
      <c r="F644" s="8">
        <f>IF(OR($A644="",$D644=""),"",INDEX('Bank Import'!$C$4:$C$1003,$D644-3))</f>
        <v/>
      </c>
      <c r="G644">
        <f>IF($A644="","",IF($D644="","UNMATCHED","Matched"))</f>
        <v/>
      </c>
    </row>
    <row r="645">
      <c r="A645">
        <f>IF(Payouts!A647="","",Payouts!A647)</f>
        <v/>
      </c>
      <c r="B645" s="7">
        <f>IF($A645="","",DATE(LEFT(Payouts!B647,4),MID(Payouts!B647,6,2),MID(Payouts!B647,9,2)))</f>
        <v/>
      </c>
      <c r="C645" s="8">
        <f>IF($A645="","",Payouts!C647)</f>
        <v/>
      </c>
      <c r="D645">
        <f>IF($A645="","",IF(SUMPRODUCT(MAX(IFERROR((ABS('Bank Import'!$C$4:$C$1003-$C645)&lt;0.005)*(ABS('Bank Import'!$A$4:$A$1003-$B645)&lt;=$J$1),0)*ROW('Bank Import'!$A$4:$A$1003)))=0,"",SUMPRODUCT(MAX(IFERROR((ABS('Bank Import'!$C$4:$C$1003-$C645)&lt;0.005)*(ABS('Bank Import'!$A$4:$A$1003-$B645)&lt;=$J$1),0)*ROW('Bank Import'!$A$4:$A$1003)))))</f>
        <v/>
      </c>
      <c r="E645" s="7">
        <f>IF(OR($A645="",$D645=""),"",INDEX('Bank Import'!$A$4:$A$1003,$D645-3))</f>
        <v/>
      </c>
      <c r="F645" s="8">
        <f>IF(OR($A645="",$D645=""),"",INDEX('Bank Import'!$C$4:$C$1003,$D645-3))</f>
        <v/>
      </c>
      <c r="G645">
        <f>IF($A645="","",IF($D645="","UNMATCHED","Matched"))</f>
        <v/>
      </c>
    </row>
    <row r="646">
      <c r="A646">
        <f>IF(Payouts!A648="","",Payouts!A648)</f>
        <v/>
      </c>
      <c r="B646" s="7">
        <f>IF($A646="","",DATE(LEFT(Payouts!B648,4),MID(Payouts!B648,6,2),MID(Payouts!B648,9,2)))</f>
        <v/>
      </c>
      <c r="C646" s="8">
        <f>IF($A646="","",Payouts!C648)</f>
        <v/>
      </c>
      <c r="D646">
        <f>IF($A646="","",IF(SUMPRODUCT(MAX(IFERROR((ABS('Bank Import'!$C$4:$C$1003-$C646)&lt;0.005)*(ABS('Bank Import'!$A$4:$A$1003-$B646)&lt;=$J$1),0)*ROW('Bank Import'!$A$4:$A$1003)))=0,"",SUMPRODUCT(MAX(IFERROR((ABS('Bank Import'!$C$4:$C$1003-$C646)&lt;0.005)*(ABS('Bank Import'!$A$4:$A$1003-$B646)&lt;=$J$1),0)*ROW('Bank Import'!$A$4:$A$1003)))))</f>
        <v/>
      </c>
      <c r="E646" s="7">
        <f>IF(OR($A646="",$D646=""),"",INDEX('Bank Import'!$A$4:$A$1003,$D646-3))</f>
        <v/>
      </c>
      <c r="F646" s="8">
        <f>IF(OR($A646="",$D646=""),"",INDEX('Bank Import'!$C$4:$C$1003,$D646-3))</f>
        <v/>
      </c>
      <c r="G646">
        <f>IF($A646="","",IF($D646="","UNMATCHED","Matched"))</f>
        <v/>
      </c>
    </row>
    <row r="647">
      <c r="A647">
        <f>IF(Payouts!A649="","",Payouts!A649)</f>
        <v/>
      </c>
      <c r="B647" s="7">
        <f>IF($A647="","",DATE(LEFT(Payouts!B649,4),MID(Payouts!B649,6,2),MID(Payouts!B649,9,2)))</f>
        <v/>
      </c>
      <c r="C647" s="8">
        <f>IF($A647="","",Payouts!C649)</f>
        <v/>
      </c>
      <c r="D647">
        <f>IF($A647="","",IF(SUMPRODUCT(MAX(IFERROR((ABS('Bank Import'!$C$4:$C$1003-$C647)&lt;0.005)*(ABS('Bank Import'!$A$4:$A$1003-$B647)&lt;=$J$1),0)*ROW('Bank Import'!$A$4:$A$1003)))=0,"",SUMPRODUCT(MAX(IFERROR((ABS('Bank Import'!$C$4:$C$1003-$C647)&lt;0.005)*(ABS('Bank Import'!$A$4:$A$1003-$B647)&lt;=$J$1),0)*ROW('Bank Import'!$A$4:$A$1003)))))</f>
        <v/>
      </c>
      <c r="E647" s="7">
        <f>IF(OR($A647="",$D647=""),"",INDEX('Bank Import'!$A$4:$A$1003,$D647-3))</f>
        <v/>
      </c>
      <c r="F647" s="8">
        <f>IF(OR($A647="",$D647=""),"",INDEX('Bank Import'!$C$4:$C$1003,$D647-3))</f>
        <v/>
      </c>
      <c r="G647">
        <f>IF($A647="","",IF($D647="","UNMATCHED","Matched"))</f>
        <v/>
      </c>
    </row>
    <row r="648">
      <c r="A648">
        <f>IF(Payouts!A650="","",Payouts!A650)</f>
        <v/>
      </c>
      <c r="B648" s="7">
        <f>IF($A648="","",DATE(LEFT(Payouts!B650,4),MID(Payouts!B650,6,2),MID(Payouts!B650,9,2)))</f>
        <v/>
      </c>
      <c r="C648" s="8">
        <f>IF($A648="","",Payouts!C650)</f>
        <v/>
      </c>
      <c r="D648">
        <f>IF($A648="","",IF(SUMPRODUCT(MAX(IFERROR((ABS('Bank Import'!$C$4:$C$1003-$C648)&lt;0.005)*(ABS('Bank Import'!$A$4:$A$1003-$B648)&lt;=$J$1),0)*ROW('Bank Import'!$A$4:$A$1003)))=0,"",SUMPRODUCT(MAX(IFERROR((ABS('Bank Import'!$C$4:$C$1003-$C648)&lt;0.005)*(ABS('Bank Import'!$A$4:$A$1003-$B648)&lt;=$J$1),0)*ROW('Bank Import'!$A$4:$A$1003)))))</f>
        <v/>
      </c>
      <c r="E648" s="7">
        <f>IF(OR($A648="",$D648=""),"",INDEX('Bank Import'!$A$4:$A$1003,$D648-3))</f>
        <v/>
      </c>
      <c r="F648" s="8">
        <f>IF(OR($A648="",$D648=""),"",INDEX('Bank Import'!$C$4:$C$1003,$D648-3))</f>
        <v/>
      </c>
      <c r="G648">
        <f>IF($A648="","",IF($D648="","UNMATCHED","Matched"))</f>
        <v/>
      </c>
    </row>
    <row r="649">
      <c r="A649">
        <f>IF(Payouts!A651="","",Payouts!A651)</f>
        <v/>
      </c>
      <c r="B649" s="7">
        <f>IF($A649="","",DATE(LEFT(Payouts!B651,4),MID(Payouts!B651,6,2),MID(Payouts!B651,9,2)))</f>
        <v/>
      </c>
      <c r="C649" s="8">
        <f>IF($A649="","",Payouts!C651)</f>
        <v/>
      </c>
      <c r="D649">
        <f>IF($A649="","",IF(SUMPRODUCT(MAX(IFERROR((ABS('Bank Import'!$C$4:$C$1003-$C649)&lt;0.005)*(ABS('Bank Import'!$A$4:$A$1003-$B649)&lt;=$J$1),0)*ROW('Bank Import'!$A$4:$A$1003)))=0,"",SUMPRODUCT(MAX(IFERROR((ABS('Bank Import'!$C$4:$C$1003-$C649)&lt;0.005)*(ABS('Bank Import'!$A$4:$A$1003-$B649)&lt;=$J$1),0)*ROW('Bank Import'!$A$4:$A$1003)))))</f>
        <v/>
      </c>
      <c r="E649" s="7">
        <f>IF(OR($A649="",$D649=""),"",INDEX('Bank Import'!$A$4:$A$1003,$D649-3))</f>
        <v/>
      </c>
      <c r="F649" s="8">
        <f>IF(OR($A649="",$D649=""),"",INDEX('Bank Import'!$C$4:$C$1003,$D649-3))</f>
        <v/>
      </c>
      <c r="G649">
        <f>IF($A649="","",IF($D649="","UNMATCHED","Matched"))</f>
        <v/>
      </c>
    </row>
    <row r="650">
      <c r="A650">
        <f>IF(Payouts!A652="","",Payouts!A652)</f>
        <v/>
      </c>
      <c r="B650" s="7">
        <f>IF($A650="","",DATE(LEFT(Payouts!B652,4),MID(Payouts!B652,6,2),MID(Payouts!B652,9,2)))</f>
        <v/>
      </c>
      <c r="C650" s="8">
        <f>IF($A650="","",Payouts!C652)</f>
        <v/>
      </c>
      <c r="D650">
        <f>IF($A650="","",IF(SUMPRODUCT(MAX(IFERROR((ABS('Bank Import'!$C$4:$C$1003-$C650)&lt;0.005)*(ABS('Bank Import'!$A$4:$A$1003-$B650)&lt;=$J$1),0)*ROW('Bank Import'!$A$4:$A$1003)))=0,"",SUMPRODUCT(MAX(IFERROR((ABS('Bank Import'!$C$4:$C$1003-$C650)&lt;0.005)*(ABS('Bank Import'!$A$4:$A$1003-$B650)&lt;=$J$1),0)*ROW('Bank Import'!$A$4:$A$1003)))))</f>
        <v/>
      </c>
      <c r="E650" s="7">
        <f>IF(OR($A650="",$D650=""),"",INDEX('Bank Import'!$A$4:$A$1003,$D650-3))</f>
        <v/>
      </c>
      <c r="F650" s="8">
        <f>IF(OR($A650="",$D650=""),"",INDEX('Bank Import'!$C$4:$C$1003,$D650-3))</f>
        <v/>
      </c>
      <c r="G650">
        <f>IF($A650="","",IF($D650="","UNMATCHED","Matched"))</f>
        <v/>
      </c>
    </row>
    <row r="651">
      <c r="A651">
        <f>IF(Payouts!A653="","",Payouts!A653)</f>
        <v/>
      </c>
      <c r="B651" s="7">
        <f>IF($A651="","",DATE(LEFT(Payouts!B653,4),MID(Payouts!B653,6,2),MID(Payouts!B653,9,2)))</f>
        <v/>
      </c>
      <c r="C651" s="8">
        <f>IF($A651="","",Payouts!C653)</f>
        <v/>
      </c>
      <c r="D651">
        <f>IF($A651="","",IF(SUMPRODUCT(MAX(IFERROR((ABS('Bank Import'!$C$4:$C$1003-$C651)&lt;0.005)*(ABS('Bank Import'!$A$4:$A$1003-$B651)&lt;=$J$1),0)*ROW('Bank Import'!$A$4:$A$1003)))=0,"",SUMPRODUCT(MAX(IFERROR((ABS('Bank Import'!$C$4:$C$1003-$C651)&lt;0.005)*(ABS('Bank Import'!$A$4:$A$1003-$B651)&lt;=$J$1),0)*ROW('Bank Import'!$A$4:$A$1003)))))</f>
        <v/>
      </c>
      <c r="E651" s="7">
        <f>IF(OR($A651="",$D651=""),"",INDEX('Bank Import'!$A$4:$A$1003,$D651-3))</f>
        <v/>
      </c>
      <c r="F651" s="8">
        <f>IF(OR($A651="",$D651=""),"",INDEX('Bank Import'!$C$4:$C$1003,$D651-3))</f>
        <v/>
      </c>
      <c r="G651">
        <f>IF($A651="","",IF($D651="","UNMATCHED","Matched"))</f>
        <v/>
      </c>
    </row>
    <row r="652">
      <c r="A652">
        <f>IF(Payouts!A654="","",Payouts!A654)</f>
        <v/>
      </c>
      <c r="B652" s="7">
        <f>IF($A652="","",DATE(LEFT(Payouts!B654,4),MID(Payouts!B654,6,2),MID(Payouts!B654,9,2)))</f>
        <v/>
      </c>
      <c r="C652" s="8">
        <f>IF($A652="","",Payouts!C654)</f>
        <v/>
      </c>
      <c r="D652">
        <f>IF($A652="","",IF(SUMPRODUCT(MAX(IFERROR((ABS('Bank Import'!$C$4:$C$1003-$C652)&lt;0.005)*(ABS('Bank Import'!$A$4:$A$1003-$B652)&lt;=$J$1),0)*ROW('Bank Import'!$A$4:$A$1003)))=0,"",SUMPRODUCT(MAX(IFERROR((ABS('Bank Import'!$C$4:$C$1003-$C652)&lt;0.005)*(ABS('Bank Import'!$A$4:$A$1003-$B652)&lt;=$J$1),0)*ROW('Bank Import'!$A$4:$A$1003)))))</f>
        <v/>
      </c>
      <c r="E652" s="7">
        <f>IF(OR($A652="",$D652=""),"",INDEX('Bank Import'!$A$4:$A$1003,$D652-3))</f>
        <v/>
      </c>
      <c r="F652" s="8">
        <f>IF(OR($A652="",$D652=""),"",INDEX('Bank Import'!$C$4:$C$1003,$D652-3))</f>
        <v/>
      </c>
      <c r="G652">
        <f>IF($A652="","",IF($D652="","UNMATCHED","Matched"))</f>
        <v/>
      </c>
    </row>
    <row r="653">
      <c r="A653">
        <f>IF(Payouts!A655="","",Payouts!A655)</f>
        <v/>
      </c>
      <c r="B653" s="7">
        <f>IF($A653="","",DATE(LEFT(Payouts!B655,4),MID(Payouts!B655,6,2),MID(Payouts!B655,9,2)))</f>
        <v/>
      </c>
      <c r="C653" s="8">
        <f>IF($A653="","",Payouts!C655)</f>
        <v/>
      </c>
      <c r="D653">
        <f>IF($A653="","",IF(SUMPRODUCT(MAX(IFERROR((ABS('Bank Import'!$C$4:$C$1003-$C653)&lt;0.005)*(ABS('Bank Import'!$A$4:$A$1003-$B653)&lt;=$J$1),0)*ROW('Bank Import'!$A$4:$A$1003)))=0,"",SUMPRODUCT(MAX(IFERROR((ABS('Bank Import'!$C$4:$C$1003-$C653)&lt;0.005)*(ABS('Bank Import'!$A$4:$A$1003-$B653)&lt;=$J$1),0)*ROW('Bank Import'!$A$4:$A$1003)))))</f>
        <v/>
      </c>
      <c r="E653" s="7">
        <f>IF(OR($A653="",$D653=""),"",INDEX('Bank Import'!$A$4:$A$1003,$D653-3))</f>
        <v/>
      </c>
      <c r="F653" s="8">
        <f>IF(OR($A653="",$D653=""),"",INDEX('Bank Import'!$C$4:$C$1003,$D653-3))</f>
        <v/>
      </c>
      <c r="G653">
        <f>IF($A653="","",IF($D653="","UNMATCHED","Matched"))</f>
        <v/>
      </c>
    </row>
    <row r="654">
      <c r="A654">
        <f>IF(Payouts!A656="","",Payouts!A656)</f>
        <v/>
      </c>
      <c r="B654" s="7">
        <f>IF($A654="","",DATE(LEFT(Payouts!B656,4),MID(Payouts!B656,6,2),MID(Payouts!B656,9,2)))</f>
        <v/>
      </c>
      <c r="C654" s="8">
        <f>IF($A654="","",Payouts!C656)</f>
        <v/>
      </c>
      <c r="D654">
        <f>IF($A654="","",IF(SUMPRODUCT(MAX(IFERROR((ABS('Bank Import'!$C$4:$C$1003-$C654)&lt;0.005)*(ABS('Bank Import'!$A$4:$A$1003-$B654)&lt;=$J$1),0)*ROW('Bank Import'!$A$4:$A$1003)))=0,"",SUMPRODUCT(MAX(IFERROR((ABS('Bank Import'!$C$4:$C$1003-$C654)&lt;0.005)*(ABS('Bank Import'!$A$4:$A$1003-$B654)&lt;=$J$1),0)*ROW('Bank Import'!$A$4:$A$1003)))))</f>
        <v/>
      </c>
      <c r="E654" s="7">
        <f>IF(OR($A654="",$D654=""),"",INDEX('Bank Import'!$A$4:$A$1003,$D654-3))</f>
        <v/>
      </c>
      <c r="F654" s="8">
        <f>IF(OR($A654="",$D654=""),"",INDEX('Bank Import'!$C$4:$C$1003,$D654-3))</f>
        <v/>
      </c>
      <c r="G654">
        <f>IF($A654="","",IF($D654="","UNMATCHED","Matched"))</f>
        <v/>
      </c>
    </row>
    <row r="655">
      <c r="A655">
        <f>IF(Payouts!A657="","",Payouts!A657)</f>
        <v/>
      </c>
      <c r="B655" s="7">
        <f>IF($A655="","",DATE(LEFT(Payouts!B657,4),MID(Payouts!B657,6,2),MID(Payouts!B657,9,2)))</f>
        <v/>
      </c>
      <c r="C655" s="8">
        <f>IF($A655="","",Payouts!C657)</f>
        <v/>
      </c>
      <c r="D655">
        <f>IF($A655="","",IF(SUMPRODUCT(MAX(IFERROR((ABS('Bank Import'!$C$4:$C$1003-$C655)&lt;0.005)*(ABS('Bank Import'!$A$4:$A$1003-$B655)&lt;=$J$1),0)*ROW('Bank Import'!$A$4:$A$1003)))=0,"",SUMPRODUCT(MAX(IFERROR((ABS('Bank Import'!$C$4:$C$1003-$C655)&lt;0.005)*(ABS('Bank Import'!$A$4:$A$1003-$B655)&lt;=$J$1),0)*ROW('Bank Import'!$A$4:$A$1003)))))</f>
        <v/>
      </c>
      <c r="E655" s="7">
        <f>IF(OR($A655="",$D655=""),"",INDEX('Bank Import'!$A$4:$A$1003,$D655-3))</f>
        <v/>
      </c>
      <c r="F655" s="8">
        <f>IF(OR($A655="",$D655=""),"",INDEX('Bank Import'!$C$4:$C$1003,$D655-3))</f>
        <v/>
      </c>
      <c r="G655">
        <f>IF($A655="","",IF($D655="","UNMATCHED","Matched"))</f>
        <v/>
      </c>
    </row>
    <row r="656">
      <c r="A656">
        <f>IF(Payouts!A658="","",Payouts!A658)</f>
        <v/>
      </c>
      <c r="B656" s="7">
        <f>IF($A656="","",DATE(LEFT(Payouts!B658,4),MID(Payouts!B658,6,2),MID(Payouts!B658,9,2)))</f>
        <v/>
      </c>
      <c r="C656" s="8">
        <f>IF($A656="","",Payouts!C658)</f>
        <v/>
      </c>
      <c r="D656">
        <f>IF($A656="","",IF(SUMPRODUCT(MAX(IFERROR((ABS('Bank Import'!$C$4:$C$1003-$C656)&lt;0.005)*(ABS('Bank Import'!$A$4:$A$1003-$B656)&lt;=$J$1),0)*ROW('Bank Import'!$A$4:$A$1003)))=0,"",SUMPRODUCT(MAX(IFERROR((ABS('Bank Import'!$C$4:$C$1003-$C656)&lt;0.005)*(ABS('Bank Import'!$A$4:$A$1003-$B656)&lt;=$J$1),0)*ROW('Bank Import'!$A$4:$A$1003)))))</f>
        <v/>
      </c>
      <c r="E656" s="7">
        <f>IF(OR($A656="",$D656=""),"",INDEX('Bank Import'!$A$4:$A$1003,$D656-3))</f>
        <v/>
      </c>
      <c r="F656" s="8">
        <f>IF(OR($A656="",$D656=""),"",INDEX('Bank Import'!$C$4:$C$1003,$D656-3))</f>
        <v/>
      </c>
      <c r="G656">
        <f>IF($A656="","",IF($D656="","UNMATCHED","Matched"))</f>
        <v/>
      </c>
    </row>
    <row r="657">
      <c r="A657">
        <f>IF(Payouts!A659="","",Payouts!A659)</f>
        <v/>
      </c>
      <c r="B657" s="7">
        <f>IF($A657="","",DATE(LEFT(Payouts!B659,4),MID(Payouts!B659,6,2),MID(Payouts!B659,9,2)))</f>
        <v/>
      </c>
      <c r="C657" s="8">
        <f>IF($A657="","",Payouts!C659)</f>
        <v/>
      </c>
      <c r="D657">
        <f>IF($A657="","",IF(SUMPRODUCT(MAX(IFERROR((ABS('Bank Import'!$C$4:$C$1003-$C657)&lt;0.005)*(ABS('Bank Import'!$A$4:$A$1003-$B657)&lt;=$J$1),0)*ROW('Bank Import'!$A$4:$A$1003)))=0,"",SUMPRODUCT(MAX(IFERROR((ABS('Bank Import'!$C$4:$C$1003-$C657)&lt;0.005)*(ABS('Bank Import'!$A$4:$A$1003-$B657)&lt;=$J$1),0)*ROW('Bank Import'!$A$4:$A$1003)))))</f>
        <v/>
      </c>
      <c r="E657" s="7">
        <f>IF(OR($A657="",$D657=""),"",INDEX('Bank Import'!$A$4:$A$1003,$D657-3))</f>
        <v/>
      </c>
      <c r="F657" s="8">
        <f>IF(OR($A657="",$D657=""),"",INDEX('Bank Import'!$C$4:$C$1003,$D657-3))</f>
        <v/>
      </c>
      <c r="G657">
        <f>IF($A657="","",IF($D657="","UNMATCHED","Matched"))</f>
        <v/>
      </c>
    </row>
    <row r="658">
      <c r="A658">
        <f>IF(Payouts!A660="","",Payouts!A660)</f>
        <v/>
      </c>
      <c r="B658" s="7">
        <f>IF($A658="","",DATE(LEFT(Payouts!B660,4),MID(Payouts!B660,6,2),MID(Payouts!B660,9,2)))</f>
        <v/>
      </c>
      <c r="C658" s="8">
        <f>IF($A658="","",Payouts!C660)</f>
        <v/>
      </c>
      <c r="D658">
        <f>IF($A658="","",IF(SUMPRODUCT(MAX(IFERROR((ABS('Bank Import'!$C$4:$C$1003-$C658)&lt;0.005)*(ABS('Bank Import'!$A$4:$A$1003-$B658)&lt;=$J$1),0)*ROW('Bank Import'!$A$4:$A$1003)))=0,"",SUMPRODUCT(MAX(IFERROR((ABS('Bank Import'!$C$4:$C$1003-$C658)&lt;0.005)*(ABS('Bank Import'!$A$4:$A$1003-$B658)&lt;=$J$1),0)*ROW('Bank Import'!$A$4:$A$1003)))))</f>
        <v/>
      </c>
      <c r="E658" s="7">
        <f>IF(OR($A658="",$D658=""),"",INDEX('Bank Import'!$A$4:$A$1003,$D658-3))</f>
        <v/>
      </c>
      <c r="F658" s="8">
        <f>IF(OR($A658="",$D658=""),"",INDEX('Bank Import'!$C$4:$C$1003,$D658-3))</f>
        <v/>
      </c>
      <c r="G658">
        <f>IF($A658="","",IF($D658="","UNMATCHED","Matched"))</f>
        <v/>
      </c>
    </row>
    <row r="659">
      <c r="A659">
        <f>IF(Payouts!A661="","",Payouts!A661)</f>
        <v/>
      </c>
      <c r="B659" s="7">
        <f>IF($A659="","",DATE(LEFT(Payouts!B661,4),MID(Payouts!B661,6,2),MID(Payouts!B661,9,2)))</f>
        <v/>
      </c>
      <c r="C659" s="8">
        <f>IF($A659="","",Payouts!C661)</f>
        <v/>
      </c>
      <c r="D659">
        <f>IF($A659="","",IF(SUMPRODUCT(MAX(IFERROR((ABS('Bank Import'!$C$4:$C$1003-$C659)&lt;0.005)*(ABS('Bank Import'!$A$4:$A$1003-$B659)&lt;=$J$1),0)*ROW('Bank Import'!$A$4:$A$1003)))=0,"",SUMPRODUCT(MAX(IFERROR((ABS('Bank Import'!$C$4:$C$1003-$C659)&lt;0.005)*(ABS('Bank Import'!$A$4:$A$1003-$B659)&lt;=$J$1),0)*ROW('Bank Import'!$A$4:$A$1003)))))</f>
        <v/>
      </c>
      <c r="E659" s="7">
        <f>IF(OR($A659="",$D659=""),"",INDEX('Bank Import'!$A$4:$A$1003,$D659-3))</f>
        <v/>
      </c>
      <c r="F659" s="8">
        <f>IF(OR($A659="",$D659=""),"",INDEX('Bank Import'!$C$4:$C$1003,$D659-3))</f>
        <v/>
      </c>
      <c r="G659">
        <f>IF($A659="","",IF($D659="","UNMATCHED","Matched"))</f>
        <v/>
      </c>
    </row>
    <row r="660">
      <c r="A660">
        <f>IF(Payouts!A662="","",Payouts!A662)</f>
        <v/>
      </c>
      <c r="B660" s="7">
        <f>IF($A660="","",DATE(LEFT(Payouts!B662,4),MID(Payouts!B662,6,2),MID(Payouts!B662,9,2)))</f>
        <v/>
      </c>
      <c r="C660" s="8">
        <f>IF($A660="","",Payouts!C662)</f>
        <v/>
      </c>
      <c r="D660">
        <f>IF($A660="","",IF(SUMPRODUCT(MAX(IFERROR((ABS('Bank Import'!$C$4:$C$1003-$C660)&lt;0.005)*(ABS('Bank Import'!$A$4:$A$1003-$B660)&lt;=$J$1),0)*ROW('Bank Import'!$A$4:$A$1003)))=0,"",SUMPRODUCT(MAX(IFERROR((ABS('Bank Import'!$C$4:$C$1003-$C660)&lt;0.005)*(ABS('Bank Import'!$A$4:$A$1003-$B660)&lt;=$J$1),0)*ROW('Bank Import'!$A$4:$A$1003)))))</f>
        <v/>
      </c>
      <c r="E660" s="7">
        <f>IF(OR($A660="",$D660=""),"",INDEX('Bank Import'!$A$4:$A$1003,$D660-3))</f>
        <v/>
      </c>
      <c r="F660" s="8">
        <f>IF(OR($A660="",$D660=""),"",INDEX('Bank Import'!$C$4:$C$1003,$D660-3))</f>
        <v/>
      </c>
      <c r="G660">
        <f>IF($A660="","",IF($D660="","UNMATCHED","Matched"))</f>
        <v/>
      </c>
    </row>
    <row r="661">
      <c r="A661">
        <f>IF(Payouts!A663="","",Payouts!A663)</f>
        <v/>
      </c>
      <c r="B661" s="7">
        <f>IF($A661="","",DATE(LEFT(Payouts!B663,4),MID(Payouts!B663,6,2),MID(Payouts!B663,9,2)))</f>
        <v/>
      </c>
      <c r="C661" s="8">
        <f>IF($A661="","",Payouts!C663)</f>
        <v/>
      </c>
      <c r="D661">
        <f>IF($A661="","",IF(SUMPRODUCT(MAX(IFERROR((ABS('Bank Import'!$C$4:$C$1003-$C661)&lt;0.005)*(ABS('Bank Import'!$A$4:$A$1003-$B661)&lt;=$J$1),0)*ROW('Bank Import'!$A$4:$A$1003)))=0,"",SUMPRODUCT(MAX(IFERROR((ABS('Bank Import'!$C$4:$C$1003-$C661)&lt;0.005)*(ABS('Bank Import'!$A$4:$A$1003-$B661)&lt;=$J$1),0)*ROW('Bank Import'!$A$4:$A$1003)))))</f>
        <v/>
      </c>
      <c r="E661" s="7">
        <f>IF(OR($A661="",$D661=""),"",INDEX('Bank Import'!$A$4:$A$1003,$D661-3))</f>
        <v/>
      </c>
      <c r="F661" s="8">
        <f>IF(OR($A661="",$D661=""),"",INDEX('Bank Import'!$C$4:$C$1003,$D661-3))</f>
        <v/>
      </c>
      <c r="G661">
        <f>IF($A661="","",IF($D661="","UNMATCHED","Matched"))</f>
        <v/>
      </c>
    </row>
    <row r="662">
      <c r="A662">
        <f>IF(Payouts!A664="","",Payouts!A664)</f>
        <v/>
      </c>
      <c r="B662" s="7">
        <f>IF($A662="","",DATE(LEFT(Payouts!B664,4),MID(Payouts!B664,6,2),MID(Payouts!B664,9,2)))</f>
        <v/>
      </c>
      <c r="C662" s="8">
        <f>IF($A662="","",Payouts!C664)</f>
        <v/>
      </c>
      <c r="D662">
        <f>IF($A662="","",IF(SUMPRODUCT(MAX(IFERROR((ABS('Bank Import'!$C$4:$C$1003-$C662)&lt;0.005)*(ABS('Bank Import'!$A$4:$A$1003-$B662)&lt;=$J$1),0)*ROW('Bank Import'!$A$4:$A$1003)))=0,"",SUMPRODUCT(MAX(IFERROR((ABS('Bank Import'!$C$4:$C$1003-$C662)&lt;0.005)*(ABS('Bank Import'!$A$4:$A$1003-$B662)&lt;=$J$1),0)*ROW('Bank Import'!$A$4:$A$1003)))))</f>
        <v/>
      </c>
      <c r="E662" s="7">
        <f>IF(OR($A662="",$D662=""),"",INDEX('Bank Import'!$A$4:$A$1003,$D662-3))</f>
        <v/>
      </c>
      <c r="F662" s="8">
        <f>IF(OR($A662="",$D662=""),"",INDEX('Bank Import'!$C$4:$C$1003,$D662-3))</f>
        <v/>
      </c>
      <c r="G662">
        <f>IF($A662="","",IF($D662="","UNMATCHED","Matched"))</f>
        <v/>
      </c>
    </row>
    <row r="663">
      <c r="A663">
        <f>IF(Payouts!A665="","",Payouts!A665)</f>
        <v/>
      </c>
      <c r="B663" s="7">
        <f>IF($A663="","",DATE(LEFT(Payouts!B665,4),MID(Payouts!B665,6,2),MID(Payouts!B665,9,2)))</f>
        <v/>
      </c>
      <c r="C663" s="8">
        <f>IF($A663="","",Payouts!C665)</f>
        <v/>
      </c>
      <c r="D663">
        <f>IF($A663="","",IF(SUMPRODUCT(MAX(IFERROR((ABS('Bank Import'!$C$4:$C$1003-$C663)&lt;0.005)*(ABS('Bank Import'!$A$4:$A$1003-$B663)&lt;=$J$1),0)*ROW('Bank Import'!$A$4:$A$1003)))=0,"",SUMPRODUCT(MAX(IFERROR((ABS('Bank Import'!$C$4:$C$1003-$C663)&lt;0.005)*(ABS('Bank Import'!$A$4:$A$1003-$B663)&lt;=$J$1),0)*ROW('Bank Import'!$A$4:$A$1003)))))</f>
        <v/>
      </c>
      <c r="E663" s="7">
        <f>IF(OR($A663="",$D663=""),"",INDEX('Bank Import'!$A$4:$A$1003,$D663-3))</f>
        <v/>
      </c>
      <c r="F663" s="8">
        <f>IF(OR($A663="",$D663=""),"",INDEX('Bank Import'!$C$4:$C$1003,$D663-3))</f>
        <v/>
      </c>
      <c r="G663">
        <f>IF($A663="","",IF($D663="","UNMATCHED","Matched"))</f>
        <v/>
      </c>
    </row>
    <row r="664">
      <c r="A664">
        <f>IF(Payouts!A666="","",Payouts!A666)</f>
        <v/>
      </c>
      <c r="B664" s="7">
        <f>IF($A664="","",DATE(LEFT(Payouts!B666,4),MID(Payouts!B666,6,2),MID(Payouts!B666,9,2)))</f>
        <v/>
      </c>
      <c r="C664" s="8">
        <f>IF($A664="","",Payouts!C666)</f>
        <v/>
      </c>
      <c r="D664">
        <f>IF($A664="","",IF(SUMPRODUCT(MAX(IFERROR((ABS('Bank Import'!$C$4:$C$1003-$C664)&lt;0.005)*(ABS('Bank Import'!$A$4:$A$1003-$B664)&lt;=$J$1),0)*ROW('Bank Import'!$A$4:$A$1003)))=0,"",SUMPRODUCT(MAX(IFERROR((ABS('Bank Import'!$C$4:$C$1003-$C664)&lt;0.005)*(ABS('Bank Import'!$A$4:$A$1003-$B664)&lt;=$J$1),0)*ROW('Bank Import'!$A$4:$A$1003)))))</f>
        <v/>
      </c>
      <c r="E664" s="7">
        <f>IF(OR($A664="",$D664=""),"",INDEX('Bank Import'!$A$4:$A$1003,$D664-3))</f>
        <v/>
      </c>
      <c r="F664" s="8">
        <f>IF(OR($A664="",$D664=""),"",INDEX('Bank Import'!$C$4:$C$1003,$D664-3))</f>
        <v/>
      </c>
      <c r="G664">
        <f>IF($A664="","",IF($D664="","UNMATCHED","Matched"))</f>
        <v/>
      </c>
    </row>
    <row r="665">
      <c r="A665">
        <f>IF(Payouts!A667="","",Payouts!A667)</f>
        <v/>
      </c>
      <c r="B665" s="7">
        <f>IF($A665="","",DATE(LEFT(Payouts!B667,4),MID(Payouts!B667,6,2),MID(Payouts!B667,9,2)))</f>
        <v/>
      </c>
      <c r="C665" s="8">
        <f>IF($A665="","",Payouts!C667)</f>
        <v/>
      </c>
      <c r="D665">
        <f>IF($A665="","",IF(SUMPRODUCT(MAX(IFERROR((ABS('Bank Import'!$C$4:$C$1003-$C665)&lt;0.005)*(ABS('Bank Import'!$A$4:$A$1003-$B665)&lt;=$J$1),0)*ROW('Bank Import'!$A$4:$A$1003)))=0,"",SUMPRODUCT(MAX(IFERROR((ABS('Bank Import'!$C$4:$C$1003-$C665)&lt;0.005)*(ABS('Bank Import'!$A$4:$A$1003-$B665)&lt;=$J$1),0)*ROW('Bank Import'!$A$4:$A$1003)))))</f>
        <v/>
      </c>
      <c r="E665" s="7">
        <f>IF(OR($A665="",$D665=""),"",INDEX('Bank Import'!$A$4:$A$1003,$D665-3))</f>
        <v/>
      </c>
      <c r="F665" s="8">
        <f>IF(OR($A665="",$D665=""),"",INDEX('Bank Import'!$C$4:$C$1003,$D665-3))</f>
        <v/>
      </c>
      <c r="G665">
        <f>IF($A665="","",IF($D665="","UNMATCHED","Matched"))</f>
        <v/>
      </c>
    </row>
    <row r="666">
      <c r="A666">
        <f>IF(Payouts!A668="","",Payouts!A668)</f>
        <v/>
      </c>
      <c r="B666" s="7">
        <f>IF($A666="","",DATE(LEFT(Payouts!B668,4),MID(Payouts!B668,6,2),MID(Payouts!B668,9,2)))</f>
        <v/>
      </c>
      <c r="C666" s="8">
        <f>IF($A666="","",Payouts!C668)</f>
        <v/>
      </c>
      <c r="D666">
        <f>IF($A666="","",IF(SUMPRODUCT(MAX(IFERROR((ABS('Bank Import'!$C$4:$C$1003-$C666)&lt;0.005)*(ABS('Bank Import'!$A$4:$A$1003-$B666)&lt;=$J$1),0)*ROW('Bank Import'!$A$4:$A$1003)))=0,"",SUMPRODUCT(MAX(IFERROR((ABS('Bank Import'!$C$4:$C$1003-$C666)&lt;0.005)*(ABS('Bank Import'!$A$4:$A$1003-$B666)&lt;=$J$1),0)*ROW('Bank Import'!$A$4:$A$1003)))))</f>
        <v/>
      </c>
      <c r="E666" s="7">
        <f>IF(OR($A666="",$D666=""),"",INDEX('Bank Import'!$A$4:$A$1003,$D666-3))</f>
        <v/>
      </c>
      <c r="F666" s="8">
        <f>IF(OR($A666="",$D666=""),"",INDEX('Bank Import'!$C$4:$C$1003,$D666-3))</f>
        <v/>
      </c>
      <c r="G666">
        <f>IF($A666="","",IF($D666="","UNMATCHED","Matched"))</f>
        <v/>
      </c>
    </row>
    <row r="667">
      <c r="A667">
        <f>IF(Payouts!A669="","",Payouts!A669)</f>
        <v/>
      </c>
      <c r="B667" s="7">
        <f>IF($A667="","",DATE(LEFT(Payouts!B669,4),MID(Payouts!B669,6,2),MID(Payouts!B669,9,2)))</f>
        <v/>
      </c>
      <c r="C667" s="8">
        <f>IF($A667="","",Payouts!C669)</f>
        <v/>
      </c>
      <c r="D667">
        <f>IF($A667="","",IF(SUMPRODUCT(MAX(IFERROR((ABS('Bank Import'!$C$4:$C$1003-$C667)&lt;0.005)*(ABS('Bank Import'!$A$4:$A$1003-$B667)&lt;=$J$1),0)*ROW('Bank Import'!$A$4:$A$1003)))=0,"",SUMPRODUCT(MAX(IFERROR((ABS('Bank Import'!$C$4:$C$1003-$C667)&lt;0.005)*(ABS('Bank Import'!$A$4:$A$1003-$B667)&lt;=$J$1),0)*ROW('Bank Import'!$A$4:$A$1003)))))</f>
        <v/>
      </c>
      <c r="E667" s="7">
        <f>IF(OR($A667="",$D667=""),"",INDEX('Bank Import'!$A$4:$A$1003,$D667-3))</f>
        <v/>
      </c>
      <c r="F667" s="8">
        <f>IF(OR($A667="",$D667=""),"",INDEX('Bank Import'!$C$4:$C$1003,$D667-3))</f>
        <v/>
      </c>
      <c r="G667">
        <f>IF($A667="","",IF($D667="","UNMATCHED","Matched"))</f>
        <v/>
      </c>
    </row>
    <row r="668">
      <c r="A668">
        <f>IF(Payouts!A670="","",Payouts!A670)</f>
        <v/>
      </c>
      <c r="B668" s="7">
        <f>IF($A668="","",DATE(LEFT(Payouts!B670,4),MID(Payouts!B670,6,2),MID(Payouts!B670,9,2)))</f>
        <v/>
      </c>
      <c r="C668" s="8">
        <f>IF($A668="","",Payouts!C670)</f>
        <v/>
      </c>
      <c r="D668">
        <f>IF($A668="","",IF(SUMPRODUCT(MAX(IFERROR((ABS('Bank Import'!$C$4:$C$1003-$C668)&lt;0.005)*(ABS('Bank Import'!$A$4:$A$1003-$B668)&lt;=$J$1),0)*ROW('Bank Import'!$A$4:$A$1003)))=0,"",SUMPRODUCT(MAX(IFERROR((ABS('Bank Import'!$C$4:$C$1003-$C668)&lt;0.005)*(ABS('Bank Import'!$A$4:$A$1003-$B668)&lt;=$J$1),0)*ROW('Bank Import'!$A$4:$A$1003)))))</f>
        <v/>
      </c>
      <c r="E668" s="7">
        <f>IF(OR($A668="",$D668=""),"",INDEX('Bank Import'!$A$4:$A$1003,$D668-3))</f>
        <v/>
      </c>
      <c r="F668" s="8">
        <f>IF(OR($A668="",$D668=""),"",INDEX('Bank Import'!$C$4:$C$1003,$D668-3))</f>
        <v/>
      </c>
      <c r="G668">
        <f>IF($A668="","",IF($D668="","UNMATCHED","Matched"))</f>
        <v/>
      </c>
    </row>
    <row r="669">
      <c r="A669">
        <f>IF(Payouts!A671="","",Payouts!A671)</f>
        <v/>
      </c>
      <c r="B669" s="7">
        <f>IF($A669="","",DATE(LEFT(Payouts!B671,4),MID(Payouts!B671,6,2),MID(Payouts!B671,9,2)))</f>
        <v/>
      </c>
      <c r="C669" s="8">
        <f>IF($A669="","",Payouts!C671)</f>
        <v/>
      </c>
      <c r="D669">
        <f>IF($A669="","",IF(SUMPRODUCT(MAX(IFERROR((ABS('Bank Import'!$C$4:$C$1003-$C669)&lt;0.005)*(ABS('Bank Import'!$A$4:$A$1003-$B669)&lt;=$J$1),0)*ROW('Bank Import'!$A$4:$A$1003)))=0,"",SUMPRODUCT(MAX(IFERROR((ABS('Bank Import'!$C$4:$C$1003-$C669)&lt;0.005)*(ABS('Bank Import'!$A$4:$A$1003-$B669)&lt;=$J$1),0)*ROW('Bank Import'!$A$4:$A$1003)))))</f>
        <v/>
      </c>
      <c r="E669" s="7">
        <f>IF(OR($A669="",$D669=""),"",INDEX('Bank Import'!$A$4:$A$1003,$D669-3))</f>
        <v/>
      </c>
      <c r="F669" s="8">
        <f>IF(OR($A669="",$D669=""),"",INDEX('Bank Import'!$C$4:$C$1003,$D669-3))</f>
        <v/>
      </c>
      <c r="G669">
        <f>IF($A669="","",IF($D669="","UNMATCHED","Matched"))</f>
        <v/>
      </c>
    </row>
    <row r="670">
      <c r="A670">
        <f>IF(Payouts!A672="","",Payouts!A672)</f>
        <v/>
      </c>
      <c r="B670" s="7">
        <f>IF($A670="","",DATE(LEFT(Payouts!B672,4),MID(Payouts!B672,6,2),MID(Payouts!B672,9,2)))</f>
        <v/>
      </c>
      <c r="C670" s="8">
        <f>IF($A670="","",Payouts!C672)</f>
        <v/>
      </c>
      <c r="D670">
        <f>IF($A670="","",IF(SUMPRODUCT(MAX(IFERROR((ABS('Bank Import'!$C$4:$C$1003-$C670)&lt;0.005)*(ABS('Bank Import'!$A$4:$A$1003-$B670)&lt;=$J$1),0)*ROW('Bank Import'!$A$4:$A$1003)))=0,"",SUMPRODUCT(MAX(IFERROR((ABS('Bank Import'!$C$4:$C$1003-$C670)&lt;0.005)*(ABS('Bank Import'!$A$4:$A$1003-$B670)&lt;=$J$1),0)*ROW('Bank Import'!$A$4:$A$1003)))))</f>
        <v/>
      </c>
      <c r="E670" s="7">
        <f>IF(OR($A670="",$D670=""),"",INDEX('Bank Import'!$A$4:$A$1003,$D670-3))</f>
        <v/>
      </c>
      <c r="F670" s="8">
        <f>IF(OR($A670="",$D670=""),"",INDEX('Bank Import'!$C$4:$C$1003,$D670-3))</f>
        <v/>
      </c>
      <c r="G670">
        <f>IF($A670="","",IF($D670="","UNMATCHED","Matched"))</f>
        <v/>
      </c>
    </row>
    <row r="671">
      <c r="A671">
        <f>IF(Payouts!A673="","",Payouts!A673)</f>
        <v/>
      </c>
      <c r="B671" s="7">
        <f>IF($A671="","",DATE(LEFT(Payouts!B673,4),MID(Payouts!B673,6,2),MID(Payouts!B673,9,2)))</f>
        <v/>
      </c>
      <c r="C671" s="8">
        <f>IF($A671="","",Payouts!C673)</f>
        <v/>
      </c>
      <c r="D671">
        <f>IF($A671="","",IF(SUMPRODUCT(MAX(IFERROR((ABS('Bank Import'!$C$4:$C$1003-$C671)&lt;0.005)*(ABS('Bank Import'!$A$4:$A$1003-$B671)&lt;=$J$1),0)*ROW('Bank Import'!$A$4:$A$1003)))=0,"",SUMPRODUCT(MAX(IFERROR((ABS('Bank Import'!$C$4:$C$1003-$C671)&lt;0.005)*(ABS('Bank Import'!$A$4:$A$1003-$B671)&lt;=$J$1),0)*ROW('Bank Import'!$A$4:$A$1003)))))</f>
        <v/>
      </c>
      <c r="E671" s="7">
        <f>IF(OR($A671="",$D671=""),"",INDEX('Bank Import'!$A$4:$A$1003,$D671-3))</f>
        <v/>
      </c>
      <c r="F671" s="8">
        <f>IF(OR($A671="",$D671=""),"",INDEX('Bank Import'!$C$4:$C$1003,$D671-3))</f>
        <v/>
      </c>
      <c r="G671">
        <f>IF($A671="","",IF($D671="","UNMATCHED","Matched"))</f>
        <v/>
      </c>
    </row>
    <row r="672">
      <c r="A672">
        <f>IF(Payouts!A674="","",Payouts!A674)</f>
        <v/>
      </c>
      <c r="B672" s="7">
        <f>IF($A672="","",DATE(LEFT(Payouts!B674,4),MID(Payouts!B674,6,2),MID(Payouts!B674,9,2)))</f>
        <v/>
      </c>
      <c r="C672" s="8">
        <f>IF($A672="","",Payouts!C674)</f>
        <v/>
      </c>
      <c r="D672">
        <f>IF($A672="","",IF(SUMPRODUCT(MAX(IFERROR((ABS('Bank Import'!$C$4:$C$1003-$C672)&lt;0.005)*(ABS('Bank Import'!$A$4:$A$1003-$B672)&lt;=$J$1),0)*ROW('Bank Import'!$A$4:$A$1003)))=0,"",SUMPRODUCT(MAX(IFERROR((ABS('Bank Import'!$C$4:$C$1003-$C672)&lt;0.005)*(ABS('Bank Import'!$A$4:$A$1003-$B672)&lt;=$J$1),0)*ROW('Bank Import'!$A$4:$A$1003)))))</f>
        <v/>
      </c>
      <c r="E672" s="7">
        <f>IF(OR($A672="",$D672=""),"",INDEX('Bank Import'!$A$4:$A$1003,$D672-3))</f>
        <v/>
      </c>
      <c r="F672" s="8">
        <f>IF(OR($A672="",$D672=""),"",INDEX('Bank Import'!$C$4:$C$1003,$D672-3))</f>
        <v/>
      </c>
      <c r="G672">
        <f>IF($A672="","",IF($D672="","UNMATCHED","Matched"))</f>
        <v/>
      </c>
    </row>
    <row r="673">
      <c r="A673">
        <f>IF(Payouts!A675="","",Payouts!A675)</f>
        <v/>
      </c>
      <c r="B673" s="7">
        <f>IF($A673="","",DATE(LEFT(Payouts!B675,4),MID(Payouts!B675,6,2),MID(Payouts!B675,9,2)))</f>
        <v/>
      </c>
      <c r="C673" s="8">
        <f>IF($A673="","",Payouts!C675)</f>
        <v/>
      </c>
      <c r="D673">
        <f>IF($A673="","",IF(SUMPRODUCT(MAX(IFERROR((ABS('Bank Import'!$C$4:$C$1003-$C673)&lt;0.005)*(ABS('Bank Import'!$A$4:$A$1003-$B673)&lt;=$J$1),0)*ROW('Bank Import'!$A$4:$A$1003)))=0,"",SUMPRODUCT(MAX(IFERROR((ABS('Bank Import'!$C$4:$C$1003-$C673)&lt;0.005)*(ABS('Bank Import'!$A$4:$A$1003-$B673)&lt;=$J$1),0)*ROW('Bank Import'!$A$4:$A$1003)))))</f>
        <v/>
      </c>
      <c r="E673" s="7">
        <f>IF(OR($A673="",$D673=""),"",INDEX('Bank Import'!$A$4:$A$1003,$D673-3))</f>
        <v/>
      </c>
      <c r="F673" s="8">
        <f>IF(OR($A673="",$D673=""),"",INDEX('Bank Import'!$C$4:$C$1003,$D673-3))</f>
        <v/>
      </c>
      <c r="G673">
        <f>IF($A673="","",IF($D673="","UNMATCHED","Matched"))</f>
        <v/>
      </c>
    </row>
    <row r="674">
      <c r="A674">
        <f>IF(Payouts!A676="","",Payouts!A676)</f>
        <v/>
      </c>
      <c r="B674" s="7">
        <f>IF($A674="","",DATE(LEFT(Payouts!B676,4),MID(Payouts!B676,6,2),MID(Payouts!B676,9,2)))</f>
        <v/>
      </c>
      <c r="C674" s="8">
        <f>IF($A674="","",Payouts!C676)</f>
        <v/>
      </c>
      <c r="D674">
        <f>IF($A674="","",IF(SUMPRODUCT(MAX(IFERROR((ABS('Bank Import'!$C$4:$C$1003-$C674)&lt;0.005)*(ABS('Bank Import'!$A$4:$A$1003-$B674)&lt;=$J$1),0)*ROW('Bank Import'!$A$4:$A$1003)))=0,"",SUMPRODUCT(MAX(IFERROR((ABS('Bank Import'!$C$4:$C$1003-$C674)&lt;0.005)*(ABS('Bank Import'!$A$4:$A$1003-$B674)&lt;=$J$1),0)*ROW('Bank Import'!$A$4:$A$1003)))))</f>
        <v/>
      </c>
      <c r="E674" s="7">
        <f>IF(OR($A674="",$D674=""),"",INDEX('Bank Import'!$A$4:$A$1003,$D674-3))</f>
        <v/>
      </c>
      <c r="F674" s="8">
        <f>IF(OR($A674="",$D674=""),"",INDEX('Bank Import'!$C$4:$C$1003,$D674-3))</f>
        <v/>
      </c>
      <c r="G674">
        <f>IF($A674="","",IF($D674="","UNMATCHED","Matched"))</f>
        <v/>
      </c>
    </row>
    <row r="675">
      <c r="A675">
        <f>IF(Payouts!A677="","",Payouts!A677)</f>
        <v/>
      </c>
      <c r="B675" s="7">
        <f>IF($A675="","",DATE(LEFT(Payouts!B677,4),MID(Payouts!B677,6,2),MID(Payouts!B677,9,2)))</f>
        <v/>
      </c>
      <c r="C675" s="8">
        <f>IF($A675="","",Payouts!C677)</f>
        <v/>
      </c>
      <c r="D675">
        <f>IF($A675="","",IF(SUMPRODUCT(MAX(IFERROR((ABS('Bank Import'!$C$4:$C$1003-$C675)&lt;0.005)*(ABS('Bank Import'!$A$4:$A$1003-$B675)&lt;=$J$1),0)*ROW('Bank Import'!$A$4:$A$1003)))=0,"",SUMPRODUCT(MAX(IFERROR((ABS('Bank Import'!$C$4:$C$1003-$C675)&lt;0.005)*(ABS('Bank Import'!$A$4:$A$1003-$B675)&lt;=$J$1),0)*ROW('Bank Import'!$A$4:$A$1003)))))</f>
        <v/>
      </c>
      <c r="E675" s="7">
        <f>IF(OR($A675="",$D675=""),"",INDEX('Bank Import'!$A$4:$A$1003,$D675-3))</f>
        <v/>
      </c>
      <c r="F675" s="8">
        <f>IF(OR($A675="",$D675=""),"",INDEX('Bank Import'!$C$4:$C$1003,$D675-3))</f>
        <v/>
      </c>
      <c r="G675">
        <f>IF($A675="","",IF($D675="","UNMATCHED","Matched"))</f>
        <v/>
      </c>
    </row>
    <row r="676">
      <c r="A676">
        <f>IF(Payouts!A678="","",Payouts!A678)</f>
        <v/>
      </c>
      <c r="B676" s="7">
        <f>IF($A676="","",DATE(LEFT(Payouts!B678,4),MID(Payouts!B678,6,2),MID(Payouts!B678,9,2)))</f>
        <v/>
      </c>
      <c r="C676" s="8">
        <f>IF($A676="","",Payouts!C678)</f>
        <v/>
      </c>
      <c r="D676">
        <f>IF($A676="","",IF(SUMPRODUCT(MAX(IFERROR((ABS('Bank Import'!$C$4:$C$1003-$C676)&lt;0.005)*(ABS('Bank Import'!$A$4:$A$1003-$B676)&lt;=$J$1),0)*ROW('Bank Import'!$A$4:$A$1003)))=0,"",SUMPRODUCT(MAX(IFERROR((ABS('Bank Import'!$C$4:$C$1003-$C676)&lt;0.005)*(ABS('Bank Import'!$A$4:$A$1003-$B676)&lt;=$J$1),0)*ROW('Bank Import'!$A$4:$A$1003)))))</f>
        <v/>
      </c>
      <c r="E676" s="7">
        <f>IF(OR($A676="",$D676=""),"",INDEX('Bank Import'!$A$4:$A$1003,$D676-3))</f>
        <v/>
      </c>
      <c r="F676" s="8">
        <f>IF(OR($A676="",$D676=""),"",INDEX('Bank Import'!$C$4:$C$1003,$D676-3))</f>
        <v/>
      </c>
      <c r="G676">
        <f>IF($A676="","",IF($D676="","UNMATCHED","Matched"))</f>
        <v/>
      </c>
    </row>
    <row r="677">
      <c r="A677">
        <f>IF(Payouts!A679="","",Payouts!A679)</f>
        <v/>
      </c>
      <c r="B677" s="7">
        <f>IF($A677="","",DATE(LEFT(Payouts!B679,4),MID(Payouts!B679,6,2),MID(Payouts!B679,9,2)))</f>
        <v/>
      </c>
      <c r="C677" s="8">
        <f>IF($A677="","",Payouts!C679)</f>
        <v/>
      </c>
      <c r="D677">
        <f>IF($A677="","",IF(SUMPRODUCT(MAX(IFERROR((ABS('Bank Import'!$C$4:$C$1003-$C677)&lt;0.005)*(ABS('Bank Import'!$A$4:$A$1003-$B677)&lt;=$J$1),0)*ROW('Bank Import'!$A$4:$A$1003)))=0,"",SUMPRODUCT(MAX(IFERROR((ABS('Bank Import'!$C$4:$C$1003-$C677)&lt;0.005)*(ABS('Bank Import'!$A$4:$A$1003-$B677)&lt;=$J$1),0)*ROW('Bank Import'!$A$4:$A$1003)))))</f>
        <v/>
      </c>
      <c r="E677" s="7">
        <f>IF(OR($A677="",$D677=""),"",INDEX('Bank Import'!$A$4:$A$1003,$D677-3))</f>
        <v/>
      </c>
      <c r="F677" s="8">
        <f>IF(OR($A677="",$D677=""),"",INDEX('Bank Import'!$C$4:$C$1003,$D677-3))</f>
        <v/>
      </c>
      <c r="G677">
        <f>IF($A677="","",IF($D677="","UNMATCHED","Matched"))</f>
        <v/>
      </c>
    </row>
    <row r="678">
      <c r="A678">
        <f>IF(Payouts!A680="","",Payouts!A680)</f>
        <v/>
      </c>
      <c r="B678" s="7">
        <f>IF($A678="","",DATE(LEFT(Payouts!B680,4),MID(Payouts!B680,6,2),MID(Payouts!B680,9,2)))</f>
        <v/>
      </c>
      <c r="C678" s="8">
        <f>IF($A678="","",Payouts!C680)</f>
        <v/>
      </c>
      <c r="D678">
        <f>IF($A678="","",IF(SUMPRODUCT(MAX(IFERROR((ABS('Bank Import'!$C$4:$C$1003-$C678)&lt;0.005)*(ABS('Bank Import'!$A$4:$A$1003-$B678)&lt;=$J$1),0)*ROW('Bank Import'!$A$4:$A$1003)))=0,"",SUMPRODUCT(MAX(IFERROR((ABS('Bank Import'!$C$4:$C$1003-$C678)&lt;0.005)*(ABS('Bank Import'!$A$4:$A$1003-$B678)&lt;=$J$1),0)*ROW('Bank Import'!$A$4:$A$1003)))))</f>
        <v/>
      </c>
      <c r="E678" s="7">
        <f>IF(OR($A678="",$D678=""),"",INDEX('Bank Import'!$A$4:$A$1003,$D678-3))</f>
        <v/>
      </c>
      <c r="F678" s="8">
        <f>IF(OR($A678="",$D678=""),"",INDEX('Bank Import'!$C$4:$C$1003,$D678-3))</f>
        <v/>
      </c>
      <c r="G678">
        <f>IF($A678="","",IF($D678="","UNMATCHED","Matched"))</f>
        <v/>
      </c>
    </row>
    <row r="679">
      <c r="A679">
        <f>IF(Payouts!A681="","",Payouts!A681)</f>
        <v/>
      </c>
      <c r="B679" s="7">
        <f>IF($A679="","",DATE(LEFT(Payouts!B681,4),MID(Payouts!B681,6,2),MID(Payouts!B681,9,2)))</f>
        <v/>
      </c>
      <c r="C679" s="8">
        <f>IF($A679="","",Payouts!C681)</f>
        <v/>
      </c>
      <c r="D679">
        <f>IF($A679="","",IF(SUMPRODUCT(MAX(IFERROR((ABS('Bank Import'!$C$4:$C$1003-$C679)&lt;0.005)*(ABS('Bank Import'!$A$4:$A$1003-$B679)&lt;=$J$1),0)*ROW('Bank Import'!$A$4:$A$1003)))=0,"",SUMPRODUCT(MAX(IFERROR((ABS('Bank Import'!$C$4:$C$1003-$C679)&lt;0.005)*(ABS('Bank Import'!$A$4:$A$1003-$B679)&lt;=$J$1),0)*ROW('Bank Import'!$A$4:$A$1003)))))</f>
        <v/>
      </c>
      <c r="E679" s="7">
        <f>IF(OR($A679="",$D679=""),"",INDEX('Bank Import'!$A$4:$A$1003,$D679-3))</f>
        <v/>
      </c>
      <c r="F679" s="8">
        <f>IF(OR($A679="",$D679=""),"",INDEX('Bank Import'!$C$4:$C$1003,$D679-3))</f>
        <v/>
      </c>
      <c r="G679">
        <f>IF($A679="","",IF($D679="","UNMATCHED","Matched"))</f>
        <v/>
      </c>
    </row>
    <row r="680">
      <c r="A680">
        <f>IF(Payouts!A682="","",Payouts!A682)</f>
        <v/>
      </c>
      <c r="B680" s="7">
        <f>IF($A680="","",DATE(LEFT(Payouts!B682,4),MID(Payouts!B682,6,2),MID(Payouts!B682,9,2)))</f>
        <v/>
      </c>
      <c r="C680" s="8">
        <f>IF($A680="","",Payouts!C682)</f>
        <v/>
      </c>
      <c r="D680">
        <f>IF($A680="","",IF(SUMPRODUCT(MAX(IFERROR((ABS('Bank Import'!$C$4:$C$1003-$C680)&lt;0.005)*(ABS('Bank Import'!$A$4:$A$1003-$B680)&lt;=$J$1),0)*ROW('Bank Import'!$A$4:$A$1003)))=0,"",SUMPRODUCT(MAX(IFERROR((ABS('Bank Import'!$C$4:$C$1003-$C680)&lt;0.005)*(ABS('Bank Import'!$A$4:$A$1003-$B680)&lt;=$J$1),0)*ROW('Bank Import'!$A$4:$A$1003)))))</f>
        <v/>
      </c>
      <c r="E680" s="7">
        <f>IF(OR($A680="",$D680=""),"",INDEX('Bank Import'!$A$4:$A$1003,$D680-3))</f>
        <v/>
      </c>
      <c r="F680" s="8">
        <f>IF(OR($A680="",$D680=""),"",INDEX('Bank Import'!$C$4:$C$1003,$D680-3))</f>
        <v/>
      </c>
      <c r="G680">
        <f>IF($A680="","",IF($D680="","UNMATCHED","Matched"))</f>
        <v/>
      </c>
    </row>
    <row r="681">
      <c r="A681">
        <f>IF(Payouts!A683="","",Payouts!A683)</f>
        <v/>
      </c>
      <c r="B681" s="7">
        <f>IF($A681="","",DATE(LEFT(Payouts!B683,4),MID(Payouts!B683,6,2),MID(Payouts!B683,9,2)))</f>
        <v/>
      </c>
      <c r="C681" s="8">
        <f>IF($A681="","",Payouts!C683)</f>
        <v/>
      </c>
      <c r="D681">
        <f>IF($A681="","",IF(SUMPRODUCT(MAX(IFERROR((ABS('Bank Import'!$C$4:$C$1003-$C681)&lt;0.005)*(ABS('Bank Import'!$A$4:$A$1003-$B681)&lt;=$J$1),0)*ROW('Bank Import'!$A$4:$A$1003)))=0,"",SUMPRODUCT(MAX(IFERROR((ABS('Bank Import'!$C$4:$C$1003-$C681)&lt;0.005)*(ABS('Bank Import'!$A$4:$A$1003-$B681)&lt;=$J$1),0)*ROW('Bank Import'!$A$4:$A$1003)))))</f>
        <v/>
      </c>
      <c r="E681" s="7">
        <f>IF(OR($A681="",$D681=""),"",INDEX('Bank Import'!$A$4:$A$1003,$D681-3))</f>
        <v/>
      </c>
      <c r="F681" s="8">
        <f>IF(OR($A681="",$D681=""),"",INDEX('Bank Import'!$C$4:$C$1003,$D681-3))</f>
        <v/>
      </c>
      <c r="G681">
        <f>IF($A681="","",IF($D681="","UNMATCHED","Matched"))</f>
        <v/>
      </c>
    </row>
    <row r="682">
      <c r="A682">
        <f>IF(Payouts!A684="","",Payouts!A684)</f>
        <v/>
      </c>
      <c r="B682" s="7">
        <f>IF($A682="","",DATE(LEFT(Payouts!B684,4),MID(Payouts!B684,6,2),MID(Payouts!B684,9,2)))</f>
        <v/>
      </c>
      <c r="C682" s="8">
        <f>IF($A682="","",Payouts!C684)</f>
        <v/>
      </c>
      <c r="D682">
        <f>IF($A682="","",IF(SUMPRODUCT(MAX(IFERROR((ABS('Bank Import'!$C$4:$C$1003-$C682)&lt;0.005)*(ABS('Bank Import'!$A$4:$A$1003-$B682)&lt;=$J$1),0)*ROW('Bank Import'!$A$4:$A$1003)))=0,"",SUMPRODUCT(MAX(IFERROR((ABS('Bank Import'!$C$4:$C$1003-$C682)&lt;0.005)*(ABS('Bank Import'!$A$4:$A$1003-$B682)&lt;=$J$1),0)*ROW('Bank Import'!$A$4:$A$1003)))))</f>
        <v/>
      </c>
      <c r="E682" s="7">
        <f>IF(OR($A682="",$D682=""),"",INDEX('Bank Import'!$A$4:$A$1003,$D682-3))</f>
        <v/>
      </c>
      <c r="F682" s="8">
        <f>IF(OR($A682="",$D682=""),"",INDEX('Bank Import'!$C$4:$C$1003,$D682-3))</f>
        <v/>
      </c>
      <c r="G682">
        <f>IF($A682="","",IF($D682="","UNMATCHED","Matched"))</f>
        <v/>
      </c>
    </row>
    <row r="683">
      <c r="A683">
        <f>IF(Payouts!A685="","",Payouts!A685)</f>
        <v/>
      </c>
      <c r="B683" s="7">
        <f>IF($A683="","",DATE(LEFT(Payouts!B685,4),MID(Payouts!B685,6,2),MID(Payouts!B685,9,2)))</f>
        <v/>
      </c>
      <c r="C683" s="8">
        <f>IF($A683="","",Payouts!C685)</f>
        <v/>
      </c>
      <c r="D683">
        <f>IF($A683="","",IF(SUMPRODUCT(MAX(IFERROR((ABS('Bank Import'!$C$4:$C$1003-$C683)&lt;0.005)*(ABS('Bank Import'!$A$4:$A$1003-$B683)&lt;=$J$1),0)*ROW('Bank Import'!$A$4:$A$1003)))=0,"",SUMPRODUCT(MAX(IFERROR((ABS('Bank Import'!$C$4:$C$1003-$C683)&lt;0.005)*(ABS('Bank Import'!$A$4:$A$1003-$B683)&lt;=$J$1),0)*ROW('Bank Import'!$A$4:$A$1003)))))</f>
        <v/>
      </c>
      <c r="E683" s="7">
        <f>IF(OR($A683="",$D683=""),"",INDEX('Bank Import'!$A$4:$A$1003,$D683-3))</f>
        <v/>
      </c>
      <c r="F683" s="8">
        <f>IF(OR($A683="",$D683=""),"",INDEX('Bank Import'!$C$4:$C$1003,$D683-3))</f>
        <v/>
      </c>
      <c r="G683">
        <f>IF($A683="","",IF($D683="","UNMATCHED","Matched"))</f>
        <v/>
      </c>
    </row>
    <row r="684">
      <c r="A684">
        <f>IF(Payouts!A686="","",Payouts!A686)</f>
        <v/>
      </c>
      <c r="B684" s="7">
        <f>IF($A684="","",DATE(LEFT(Payouts!B686,4),MID(Payouts!B686,6,2),MID(Payouts!B686,9,2)))</f>
        <v/>
      </c>
      <c r="C684" s="8">
        <f>IF($A684="","",Payouts!C686)</f>
        <v/>
      </c>
      <c r="D684">
        <f>IF($A684="","",IF(SUMPRODUCT(MAX(IFERROR((ABS('Bank Import'!$C$4:$C$1003-$C684)&lt;0.005)*(ABS('Bank Import'!$A$4:$A$1003-$B684)&lt;=$J$1),0)*ROW('Bank Import'!$A$4:$A$1003)))=0,"",SUMPRODUCT(MAX(IFERROR((ABS('Bank Import'!$C$4:$C$1003-$C684)&lt;0.005)*(ABS('Bank Import'!$A$4:$A$1003-$B684)&lt;=$J$1),0)*ROW('Bank Import'!$A$4:$A$1003)))))</f>
        <v/>
      </c>
      <c r="E684" s="7">
        <f>IF(OR($A684="",$D684=""),"",INDEX('Bank Import'!$A$4:$A$1003,$D684-3))</f>
        <v/>
      </c>
      <c r="F684" s="8">
        <f>IF(OR($A684="",$D684=""),"",INDEX('Bank Import'!$C$4:$C$1003,$D684-3))</f>
        <v/>
      </c>
      <c r="G684">
        <f>IF($A684="","",IF($D684="","UNMATCHED","Matched"))</f>
        <v/>
      </c>
    </row>
    <row r="685">
      <c r="A685">
        <f>IF(Payouts!A687="","",Payouts!A687)</f>
        <v/>
      </c>
      <c r="B685" s="7">
        <f>IF($A685="","",DATE(LEFT(Payouts!B687,4),MID(Payouts!B687,6,2),MID(Payouts!B687,9,2)))</f>
        <v/>
      </c>
      <c r="C685" s="8">
        <f>IF($A685="","",Payouts!C687)</f>
        <v/>
      </c>
      <c r="D685">
        <f>IF($A685="","",IF(SUMPRODUCT(MAX(IFERROR((ABS('Bank Import'!$C$4:$C$1003-$C685)&lt;0.005)*(ABS('Bank Import'!$A$4:$A$1003-$B685)&lt;=$J$1),0)*ROW('Bank Import'!$A$4:$A$1003)))=0,"",SUMPRODUCT(MAX(IFERROR((ABS('Bank Import'!$C$4:$C$1003-$C685)&lt;0.005)*(ABS('Bank Import'!$A$4:$A$1003-$B685)&lt;=$J$1),0)*ROW('Bank Import'!$A$4:$A$1003)))))</f>
        <v/>
      </c>
      <c r="E685" s="7">
        <f>IF(OR($A685="",$D685=""),"",INDEX('Bank Import'!$A$4:$A$1003,$D685-3))</f>
        <v/>
      </c>
      <c r="F685" s="8">
        <f>IF(OR($A685="",$D685=""),"",INDEX('Bank Import'!$C$4:$C$1003,$D685-3))</f>
        <v/>
      </c>
      <c r="G685">
        <f>IF($A685="","",IF($D685="","UNMATCHED","Matched"))</f>
        <v/>
      </c>
    </row>
    <row r="686">
      <c r="A686">
        <f>IF(Payouts!A688="","",Payouts!A688)</f>
        <v/>
      </c>
      <c r="B686" s="7">
        <f>IF($A686="","",DATE(LEFT(Payouts!B688,4),MID(Payouts!B688,6,2),MID(Payouts!B688,9,2)))</f>
        <v/>
      </c>
      <c r="C686" s="8">
        <f>IF($A686="","",Payouts!C688)</f>
        <v/>
      </c>
      <c r="D686">
        <f>IF($A686="","",IF(SUMPRODUCT(MAX(IFERROR((ABS('Bank Import'!$C$4:$C$1003-$C686)&lt;0.005)*(ABS('Bank Import'!$A$4:$A$1003-$B686)&lt;=$J$1),0)*ROW('Bank Import'!$A$4:$A$1003)))=0,"",SUMPRODUCT(MAX(IFERROR((ABS('Bank Import'!$C$4:$C$1003-$C686)&lt;0.005)*(ABS('Bank Import'!$A$4:$A$1003-$B686)&lt;=$J$1),0)*ROW('Bank Import'!$A$4:$A$1003)))))</f>
        <v/>
      </c>
      <c r="E686" s="7">
        <f>IF(OR($A686="",$D686=""),"",INDEX('Bank Import'!$A$4:$A$1003,$D686-3))</f>
        <v/>
      </c>
      <c r="F686" s="8">
        <f>IF(OR($A686="",$D686=""),"",INDEX('Bank Import'!$C$4:$C$1003,$D686-3))</f>
        <v/>
      </c>
      <c r="G686">
        <f>IF($A686="","",IF($D686="","UNMATCHED","Matched"))</f>
        <v/>
      </c>
    </row>
    <row r="687">
      <c r="A687">
        <f>IF(Payouts!A689="","",Payouts!A689)</f>
        <v/>
      </c>
      <c r="B687" s="7">
        <f>IF($A687="","",DATE(LEFT(Payouts!B689,4),MID(Payouts!B689,6,2),MID(Payouts!B689,9,2)))</f>
        <v/>
      </c>
      <c r="C687" s="8">
        <f>IF($A687="","",Payouts!C689)</f>
        <v/>
      </c>
      <c r="D687">
        <f>IF($A687="","",IF(SUMPRODUCT(MAX(IFERROR((ABS('Bank Import'!$C$4:$C$1003-$C687)&lt;0.005)*(ABS('Bank Import'!$A$4:$A$1003-$B687)&lt;=$J$1),0)*ROW('Bank Import'!$A$4:$A$1003)))=0,"",SUMPRODUCT(MAX(IFERROR((ABS('Bank Import'!$C$4:$C$1003-$C687)&lt;0.005)*(ABS('Bank Import'!$A$4:$A$1003-$B687)&lt;=$J$1),0)*ROW('Bank Import'!$A$4:$A$1003)))))</f>
        <v/>
      </c>
      <c r="E687" s="7">
        <f>IF(OR($A687="",$D687=""),"",INDEX('Bank Import'!$A$4:$A$1003,$D687-3))</f>
        <v/>
      </c>
      <c r="F687" s="8">
        <f>IF(OR($A687="",$D687=""),"",INDEX('Bank Import'!$C$4:$C$1003,$D687-3))</f>
        <v/>
      </c>
      <c r="G687">
        <f>IF($A687="","",IF($D687="","UNMATCHED","Matched"))</f>
        <v/>
      </c>
    </row>
    <row r="688">
      <c r="A688">
        <f>IF(Payouts!A690="","",Payouts!A690)</f>
        <v/>
      </c>
      <c r="B688" s="7">
        <f>IF($A688="","",DATE(LEFT(Payouts!B690,4),MID(Payouts!B690,6,2),MID(Payouts!B690,9,2)))</f>
        <v/>
      </c>
      <c r="C688" s="8">
        <f>IF($A688="","",Payouts!C690)</f>
        <v/>
      </c>
      <c r="D688">
        <f>IF($A688="","",IF(SUMPRODUCT(MAX(IFERROR((ABS('Bank Import'!$C$4:$C$1003-$C688)&lt;0.005)*(ABS('Bank Import'!$A$4:$A$1003-$B688)&lt;=$J$1),0)*ROW('Bank Import'!$A$4:$A$1003)))=0,"",SUMPRODUCT(MAX(IFERROR((ABS('Bank Import'!$C$4:$C$1003-$C688)&lt;0.005)*(ABS('Bank Import'!$A$4:$A$1003-$B688)&lt;=$J$1),0)*ROW('Bank Import'!$A$4:$A$1003)))))</f>
        <v/>
      </c>
      <c r="E688" s="7">
        <f>IF(OR($A688="",$D688=""),"",INDEX('Bank Import'!$A$4:$A$1003,$D688-3))</f>
        <v/>
      </c>
      <c r="F688" s="8">
        <f>IF(OR($A688="",$D688=""),"",INDEX('Bank Import'!$C$4:$C$1003,$D688-3))</f>
        <v/>
      </c>
      <c r="G688">
        <f>IF($A688="","",IF($D688="","UNMATCHED","Matched"))</f>
        <v/>
      </c>
    </row>
    <row r="689">
      <c r="A689">
        <f>IF(Payouts!A691="","",Payouts!A691)</f>
        <v/>
      </c>
      <c r="B689" s="7">
        <f>IF($A689="","",DATE(LEFT(Payouts!B691,4),MID(Payouts!B691,6,2),MID(Payouts!B691,9,2)))</f>
        <v/>
      </c>
      <c r="C689" s="8">
        <f>IF($A689="","",Payouts!C691)</f>
        <v/>
      </c>
      <c r="D689">
        <f>IF($A689="","",IF(SUMPRODUCT(MAX(IFERROR((ABS('Bank Import'!$C$4:$C$1003-$C689)&lt;0.005)*(ABS('Bank Import'!$A$4:$A$1003-$B689)&lt;=$J$1),0)*ROW('Bank Import'!$A$4:$A$1003)))=0,"",SUMPRODUCT(MAX(IFERROR((ABS('Bank Import'!$C$4:$C$1003-$C689)&lt;0.005)*(ABS('Bank Import'!$A$4:$A$1003-$B689)&lt;=$J$1),0)*ROW('Bank Import'!$A$4:$A$1003)))))</f>
        <v/>
      </c>
      <c r="E689" s="7">
        <f>IF(OR($A689="",$D689=""),"",INDEX('Bank Import'!$A$4:$A$1003,$D689-3))</f>
        <v/>
      </c>
      <c r="F689" s="8">
        <f>IF(OR($A689="",$D689=""),"",INDEX('Bank Import'!$C$4:$C$1003,$D689-3))</f>
        <v/>
      </c>
      <c r="G689">
        <f>IF($A689="","",IF($D689="","UNMATCHED","Matched"))</f>
        <v/>
      </c>
    </row>
    <row r="690">
      <c r="A690">
        <f>IF(Payouts!A692="","",Payouts!A692)</f>
        <v/>
      </c>
      <c r="B690" s="7">
        <f>IF($A690="","",DATE(LEFT(Payouts!B692,4),MID(Payouts!B692,6,2),MID(Payouts!B692,9,2)))</f>
        <v/>
      </c>
      <c r="C690" s="8">
        <f>IF($A690="","",Payouts!C692)</f>
        <v/>
      </c>
      <c r="D690">
        <f>IF($A690="","",IF(SUMPRODUCT(MAX(IFERROR((ABS('Bank Import'!$C$4:$C$1003-$C690)&lt;0.005)*(ABS('Bank Import'!$A$4:$A$1003-$B690)&lt;=$J$1),0)*ROW('Bank Import'!$A$4:$A$1003)))=0,"",SUMPRODUCT(MAX(IFERROR((ABS('Bank Import'!$C$4:$C$1003-$C690)&lt;0.005)*(ABS('Bank Import'!$A$4:$A$1003-$B690)&lt;=$J$1),0)*ROW('Bank Import'!$A$4:$A$1003)))))</f>
        <v/>
      </c>
      <c r="E690" s="7">
        <f>IF(OR($A690="",$D690=""),"",INDEX('Bank Import'!$A$4:$A$1003,$D690-3))</f>
        <v/>
      </c>
      <c r="F690" s="8">
        <f>IF(OR($A690="",$D690=""),"",INDEX('Bank Import'!$C$4:$C$1003,$D690-3))</f>
        <v/>
      </c>
      <c r="G690">
        <f>IF($A690="","",IF($D690="","UNMATCHED","Matched"))</f>
        <v/>
      </c>
    </row>
    <row r="691">
      <c r="A691">
        <f>IF(Payouts!A693="","",Payouts!A693)</f>
        <v/>
      </c>
      <c r="B691" s="7">
        <f>IF($A691="","",DATE(LEFT(Payouts!B693,4),MID(Payouts!B693,6,2),MID(Payouts!B693,9,2)))</f>
        <v/>
      </c>
      <c r="C691" s="8">
        <f>IF($A691="","",Payouts!C693)</f>
        <v/>
      </c>
      <c r="D691">
        <f>IF($A691="","",IF(SUMPRODUCT(MAX(IFERROR((ABS('Bank Import'!$C$4:$C$1003-$C691)&lt;0.005)*(ABS('Bank Import'!$A$4:$A$1003-$B691)&lt;=$J$1),0)*ROW('Bank Import'!$A$4:$A$1003)))=0,"",SUMPRODUCT(MAX(IFERROR((ABS('Bank Import'!$C$4:$C$1003-$C691)&lt;0.005)*(ABS('Bank Import'!$A$4:$A$1003-$B691)&lt;=$J$1),0)*ROW('Bank Import'!$A$4:$A$1003)))))</f>
        <v/>
      </c>
      <c r="E691" s="7">
        <f>IF(OR($A691="",$D691=""),"",INDEX('Bank Import'!$A$4:$A$1003,$D691-3))</f>
        <v/>
      </c>
      <c r="F691" s="8">
        <f>IF(OR($A691="",$D691=""),"",INDEX('Bank Import'!$C$4:$C$1003,$D691-3))</f>
        <v/>
      </c>
      <c r="G691">
        <f>IF($A691="","",IF($D691="","UNMATCHED","Matched"))</f>
        <v/>
      </c>
    </row>
    <row r="692">
      <c r="A692">
        <f>IF(Payouts!A694="","",Payouts!A694)</f>
        <v/>
      </c>
      <c r="B692" s="7">
        <f>IF($A692="","",DATE(LEFT(Payouts!B694,4),MID(Payouts!B694,6,2),MID(Payouts!B694,9,2)))</f>
        <v/>
      </c>
      <c r="C692" s="8">
        <f>IF($A692="","",Payouts!C694)</f>
        <v/>
      </c>
      <c r="D692">
        <f>IF($A692="","",IF(SUMPRODUCT(MAX(IFERROR((ABS('Bank Import'!$C$4:$C$1003-$C692)&lt;0.005)*(ABS('Bank Import'!$A$4:$A$1003-$B692)&lt;=$J$1),0)*ROW('Bank Import'!$A$4:$A$1003)))=0,"",SUMPRODUCT(MAX(IFERROR((ABS('Bank Import'!$C$4:$C$1003-$C692)&lt;0.005)*(ABS('Bank Import'!$A$4:$A$1003-$B692)&lt;=$J$1),0)*ROW('Bank Import'!$A$4:$A$1003)))))</f>
        <v/>
      </c>
      <c r="E692" s="7">
        <f>IF(OR($A692="",$D692=""),"",INDEX('Bank Import'!$A$4:$A$1003,$D692-3))</f>
        <v/>
      </c>
      <c r="F692" s="8">
        <f>IF(OR($A692="",$D692=""),"",INDEX('Bank Import'!$C$4:$C$1003,$D692-3))</f>
        <v/>
      </c>
      <c r="G692">
        <f>IF($A692="","",IF($D692="","UNMATCHED","Matched"))</f>
        <v/>
      </c>
    </row>
    <row r="693">
      <c r="A693">
        <f>IF(Payouts!A695="","",Payouts!A695)</f>
        <v/>
      </c>
      <c r="B693" s="7">
        <f>IF($A693="","",DATE(LEFT(Payouts!B695,4),MID(Payouts!B695,6,2),MID(Payouts!B695,9,2)))</f>
        <v/>
      </c>
      <c r="C693" s="8">
        <f>IF($A693="","",Payouts!C695)</f>
        <v/>
      </c>
      <c r="D693">
        <f>IF($A693="","",IF(SUMPRODUCT(MAX(IFERROR((ABS('Bank Import'!$C$4:$C$1003-$C693)&lt;0.005)*(ABS('Bank Import'!$A$4:$A$1003-$B693)&lt;=$J$1),0)*ROW('Bank Import'!$A$4:$A$1003)))=0,"",SUMPRODUCT(MAX(IFERROR((ABS('Bank Import'!$C$4:$C$1003-$C693)&lt;0.005)*(ABS('Bank Import'!$A$4:$A$1003-$B693)&lt;=$J$1),0)*ROW('Bank Import'!$A$4:$A$1003)))))</f>
        <v/>
      </c>
      <c r="E693" s="7">
        <f>IF(OR($A693="",$D693=""),"",INDEX('Bank Import'!$A$4:$A$1003,$D693-3))</f>
        <v/>
      </c>
      <c r="F693" s="8">
        <f>IF(OR($A693="",$D693=""),"",INDEX('Bank Import'!$C$4:$C$1003,$D693-3))</f>
        <v/>
      </c>
      <c r="G693">
        <f>IF($A693="","",IF($D693="","UNMATCHED","Matched"))</f>
        <v/>
      </c>
    </row>
    <row r="694">
      <c r="A694">
        <f>IF(Payouts!A696="","",Payouts!A696)</f>
        <v/>
      </c>
      <c r="B694" s="7">
        <f>IF($A694="","",DATE(LEFT(Payouts!B696,4),MID(Payouts!B696,6,2),MID(Payouts!B696,9,2)))</f>
        <v/>
      </c>
      <c r="C694" s="8">
        <f>IF($A694="","",Payouts!C696)</f>
        <v/>
      </c>
      <c r="D694">
        <f>IF($A694="","",IF(SUMPRODUCT(MAX(IFERROR((ABS('Bank Import'!$C$4:$C$1003-$C694)&lt;0.005)*(ABS('Bank Import'!$A$4:$A$1003-$B694)&lt;=$J$1),0)*ROW('Bank Import'!$A$4:$A$1003)))=0,"",SUMPRODUCT(MAX(IFERROR((ABS('Bank Import'!$C$4:$C$1003-$C694)&lt;0.005)*(ABS('Bank Import'!$A$4:$A$1003-$B694)&lt;=$J$1),0)*ROW('Bank Import'!$A$4:$A$1003)))))</f>
        <v/>
      </c>
      <c r="E694" s="7">
        <f>IF(OR($A694="",$D694=""),"",INDEX('Bank Import'!$A$4:$A$1003,$D694-3))</f>
        <v/>
      </c>
      <c r="F694" s="8">
        <f>IF(OR($A694="",$D694=""),"",INDEX('Bank Import'!$C$4:$C$1003,$D694-3))</f>
        <v/>
      </c>
      <c r="G694">
        <f>IF($A694="","",IF($D694="","UNMATCHED","Matched"))</f>
        <v/>
      </c>
    </row>
    <row r="695">
      <c r="A695">
        <f>IF(Payouts!A697="","",Payouts!A697)</f>
        <v/>
      </c>
      <c r="B695" s="7">
        <f>IF($A695="","",DATE(LEFT(Payouts!B697,4),MID(Payouts!B697,6,2),MID(Payouts!B697,9,2)))</f>
        <v/>
      </c>
      <c r="C695" s="8">
        <f>IF($A695="","",Payouts!C697)</f>
        <v/>
      </c>
      <c r="D695">
        <f>IF($A695="","",IF(SUMPRODUCT(MAX(IFERROR((ABS('Bank Import'!$C$4:$C$1003-$C695)&lt;0.005)*(ABS('Bank Import'!$A$4:$A$1003-$B695)&lt;=$J$1),0)*ROW('Bank Import'!$A$4:$A$1003)))=0,"",SUMPRODUCT(MAX(IFERROR((ABS('Bank Import'!$C$4:$C$1003-$C695)&lt;0.005)*(ABS('Bank Import'!$A$4:$A$1003-$B695)&lt;=$J$1),0)*ROW('Bank Import'!$A$4:$A$1003)))))</f>
        <v/>
      </c>
      <c r="E695" s="7">
        <f>IF(OR($A695="",$D695=""),"",INDEX('Bank Import'!$A$4:$A$1003,$D695-3))</f>
        <v/>
      </c>
      <c r="F695" s="8">
        <f>IF(OR($A695="",$D695=""),"",INDEX('Bank Import'!$C$4:$C$1003,$D695-3))</f>
        <v/>
      </c>
      <c r="G695">
        <f>IF($A695="","",IF($D695="","UNMATCHED","Matched"))</f>
        <v/>
      </c>
    </row>
    <row r="696">
      <c r="A696">
        <f>IF(Payouts!A698="","",Payouts!A698)</f>
        <v/>
      </c>
      <c r="B696" s="7">
        <f>IF($A696="","",DATE(LEFT(Payouts!B698,4),MID(Payouts!B698,6,2),MID(Payouts!B698,9,2)))</f>
        <v/>
      </c>
      <c r="C696" s="8">
        <f>IF($A696="","",Payouts!C698)</f>
        <v/>
      </c>
      <c r="D696">
        <f>IF($A696="","",IF(SUMPRODUCT(MAX(IFERROR((ABS('Bank Import'!$C$4:$C$1003-$C696)&lt;0.005)*(ABS('Bank Import'!$A$4:$A$1003-$B696)&lt;=$J$1),0)*ROW('Bank Import'!$A$4:$A$1003)))=0,"",SUMPRODUCT(MAX(IFERROR((ABS('Bank Import'!$C$4:$C$1003-$C696)&lt;0.005)*(ABS('Bank Import'!$A$4:$A$1003-$B696)&lt;=$J$1),0)*ROW('Bank Import'!$A$4:$A$1003)))))</f>
        <v/>
      </c>
      <c r="E696" s="7">
        <f>IF(OR($A696="",$D696=""),"",INDEX('Bank Import'!$A$4:$A$1003,$D696-3))</f>
        <v/>
      </c>
      <c r="F696" s="8">
        <f>IF(OR($A696="",$D696=""),"",INDEX('Bank Import'!$C$4:$C$1003,$D696-3))</f>
        <v/>
      </c>
      <c r="G696">
        <f>IF($A696="","",IF($D696="","UNMATCHED","Matched"))</f>
        <v/>
      </c>
    </row>
    <row r="697">
      <c r="A697">
        <f>IF(Payouts!A699="","",Payouts!A699)</f>
        <v/>
      </c>
      <c r="B697" s="7">
        <f>IF($A697="","",DATE(LEFT(Payouts!B699,4),MID(Payouts!B699,6,2),MID(Payouts!B699,9,2)))</f>
        <v/>
      </c>
      <c r="C697" s="8">
        <f>IF($A697="","",Payouts!C699)</f>
        <v/>
      </c>
      <c r="D697">
        <f>IF($A697="","",IF(SUMPRODUCT(MAX(IFERROR((ABS('Bank Import'!$C$4:$C$1003-$C697)&lt;0.005)*(ABS('Bank Import'!$A$4:$A$1003-$B697)&lt;=$J$1),0)*ROW('Bank Import'!$A$4:$A$1003)))=0,"",SUMPRODUCT(MAX(IFERROR((ABS('Bank Import'!$C$4:$C$1003-$C697)&lt;0.005)*(ABS('Bank Import'!$A$4:$A$1003-$B697)&lt;=$J$1),0)*ROW('Bank Import'!$A$4:$A$1003)))))</f>
        <v/>
      </c>
      <c r="E697" s="7">
        <f>IF(OR($A697="",$D697=""),"",INDEX('Bank Import'!$A$4:$A$1003,$D697-3))</f>
        <v/>
      </c>
      <c r="F697" s="8">
        <f>IF(OR($A697="",$D697=""),"",INDEX('Bank Import'!$C$4:$C$1003,$D697-3))</f>
        <v/>
      </c>
      <c r="G697">
        <f>IF($A697="","",IF($D697="","UNMATCHED","Matched"))</f>
        <v/>
      </c>
    </row>
    <row r="698">
      <c r="A698">
        <f>IF(Payouts!A700="","",Payouts!A700)</f>
        <v/>
      </c>
      <c r="B698" s="7">
        <f>IF($A698="","",DATE(LEFT(Payouts!B700,4),MID(Payouts!B700,6,2),MID(Payouts!B700,9,2)))</f>
        <v/>
      </c>
      <c r="C698" s="8">
        <f>IF($A698="","",Payouts!C700)</f>
        <v/>
      </c>
      <c r="D698">
        <f>IF($A698="","",IF(SUMPRODUCT(MAX(IFERROR((ABS('Bank Import'!$C$4:$C$1003-$C698)&lt;0.005)*(ABS('Bank Import'!$A$4:$A$1003-$B698)&lt;=$J$1),0)*ROW('Bank Import'!$A$4:$A$1003)))=0,"",SUMPRODUCT(MAX(IFERROR((ABS('Bank Import'!$C$4:$C$1003-$C698)&lt;0.005)*(ABS('Bank Import'!$A$4:$A$1003-$B698)&lt;=$J$1),0)*ROW('Bank Import'!$A$4:$A$1003)))))</f>
        <v/>
      </c>
      <c r="E698" s="7">
        <f>IF(OR($A698="",$D698=""),"",INDEX('Bank Import'!$A$4:$A$1003,$D698-3))</f>
        <v/>
      </c>
      <c r="F698" s="8">
        <f>IF(OR($A698="",$D698=""),"",INDEX('Bank Import'!$C$4:$C$1003,$D698-3))</f>
        <v/>
      </c>
      <c r="G698">
        <f>IF($A698="","",IF($D698="","UNMATCHED","Matched"))</f>
        <v/>
      </c>
    </row>
    <row r="699">
      <c r="A699">
        <f>IF(Payouts!A701="","",Payouts!A701)</f>
        <v/>
      </c>
      <c r="B699" s="7">
        <f>IF($A699="","",DATE(LEFT(Payouts!B701,4),MID(Payouts!B701,6,2),MID(Payouts!B701,9,2)))</f>
        <v/>
      </c>
      <c r="C699" s="8">
        <f>IF($A699="","",Payouts!C701)</f>
        <v/>
      </c>
      <c r="D699">
        <f>IF($A699="","",IF(SUMPRODUCT(MAX(IFERROR((ABS('Bank Import'!$C$4:$C$1003-$C699)&lt;0.005)*(ABS('Bank Import'!$A$4:$A$1003-$B699)&lt;=$J$1),0)*ROW('Bank Import'!$A$4:$A$1003)))=0,"",SUMPRODUCT(MAX(IFERROR((ABS('Bank Import'!$C$4:$C$1003-$C699)&lt;0.005)*(ABS('Bank Import'!$A$4:$A$1003-$B699)&lt;=$J$1),0)*ROW('Bank Import'!$A$4:$A$1003)))))</f>
        <v/>
      </c>
      <c r="E699" s="7">
        <f>IF(OR($A699="",$D699=""),"",INDEX('Bank Import'!$A$4:$A$1003,$D699-3))</f>
        <v/>
      </c>
      <c r="F699" s="8">
        <f>IF(OR($A699="",$D699=""),"",INDEX('Bank Import'!$C$4:$C$1003,$D699-3))</f>
        <v/>
      </c>
      <c r="G699">
        <f>IF($A699="","",IF($D699="","UNMATCHED","Matched"))</f>
        <v/>
      </c>
    </row>
    <row r="700">
      <c r="A700">
        <f>IF(Payouts!A702="","",Payouts!A702)</f>
        <v/>
      </c>
      <c r="B700" s="7">
        <f>IF($A700="","",DATE(LEFT(Payouts!B702,4),MID(Payouts!B702,6,2),MID(Payouts!B702,9,2)))</f>
        <v/>
      </c>
      <c r="C700" s="8">
        <f>IF($A700="","",Payouts!C702)</f>
        <v/>
      </c>
      <c r="D700">
        <f>IF($A700="","",IF(SUMPRODUCT(MAX(IFERROR((ABS('Bank Import'!$C$4:$C$1003-$C700)&lt;0.005)*(ABS('Bank Import'!$A$4:$A$1003-$B700)&lt;=$J$1),0)*ROW('Bank Import'!$A$4:$A$1003)))=0,"",SUMPRODUCT(MAX(IFERROR((ABS('Bank Import'!$C$4:$C$1003-$C700)&lt;0.005)*(ABS('Bank Import'!$A$4:$A$1003-$B700)&lt;=$J$1),0)*ROW('Bank Import'!$A$4:$A$1003)))))</f>
        <v/>
      </c>
      <c r="E700" s="7">
        <f>IF(OR($A700="",$D700=""),"",INDEX('Bank Import'!$A$4:$A$1003,$D700-3))</f>
        <v/>
      </c>
      <c r="F700" s="8">
        <f>IF(OR($A700="",$D700=""),"",INDEX('Bank Import'!$C$4:$C$1003,$D700-3))</f>
        <v/>
      </c>
      <c r="G700">
        <f>IF($A700="","",IF($D700="","UNMATCHED","Matched"))</f>
        <v/>
      </c>
    </row>
    <row r="701">
      <c r="A701">
        <f>IF(Payouts!A703="","",Payouts!A703)</f>
        <v/>
      </c>
      <c r="B701" s="7">
        <f>IF($A701="","",DATE(LEFT(Payouts!B703,4),MID(Payouts!B703,6,2),MID(Payouts!B703,9,2)))</f>
        <v/>
      </c>
      <c r="C701" s="8">
        <f>IF($A701="","",Payouts!C703)</f>
        <v/>
      </c>
      <c r="D701">
        <f>IF($A701="","",IF(SUMPRODUCT(MAX(IFERROR((ABS('Bank Import'!$C$4:$C$1003-$C701)&lt;0.005)*(ABS('Bank Import'!$A$4:$A$1003-$B701)&lt;=$J$1),0)*ROW('Bank Import'!$A$4:$A$1003)))=0,"",SUMPRODUCT(MAX(IFERROR((ABS('Bank Import'!$C$4:$C$1003-$C701)&lt;0.005)*(ABS('Bank Import'!$A$4:$A$1003-$B701)&lt;=$J$1),0)*ROW('Bank Import'!$A$4:$A$1003)))))</f>
        <v/>
      </c>
      <c r="E701" s="7">
        <f>IF(OR($A701="",$D701=""),"",INDEX('Bank Import'!$A$4:$A$1003,$D701-3))</f>
        <v/>
      </c>
      <c r="F701" s="8">
        <f>IF(OR($A701="",$D701=""),"",INDEX('Bank Import'!$C$4:$C$1003,$D701-3))</f>
        <v/>
      </c>
      <c r="G701">
        <f>IF($A701="","",IF($D701="","UNMATCHED","Matched"))</f>
        <v/>
      </c>
    </row>
    <row r="702">
      <c r="A702">
        <f>IF(Payouts!A704="","",Payouts!A704)</f>
        <v/>
      </c>
      <c r="B702" s="7">
        <f>IF($A702="","",DATE(LEFT(Payouts!B704,4),MID(Payouts!B704,6,2),MID(Payouts!B704,9,2)))</f>
        <v/>
      </c>
      <c r="C702" s="8">
        <f>IF($A702="","",Payouts!C704)</f>
        <v/>
      </c>
      <c r="D702">
        <f>IF($A702="","",IF(SUMPRODUCT(MAX(IFERROR((ABS('Bank Import'!$C$4:$C$1003-$C702)&lt;0.005)*(ABS('Bank Import'!$A$4:$A$1003-$B702)&lt;=$J$1),0)*ROW('Bank Import'!$A$4:$A$1003)))=0,"",SUMPRODUCT(MAX(IFERROR((ABS('Bank Import'!$C$4:$C$1003-$C702)&lt;0.005)*(ABS('Bank Import'!$A$4:$A$1003-$B702)&lt;=$J$1),0)*ROW('Bank Import'!$A$4:$A$1003)))))</f>
        <v/>
      </c>
      <c r="E702" s="7">
        <f>IF(OR($A702="",$D702=""),"",INDEX('Bank Import'!$A$4:$A$1003,$D702-3))</f>
        <v/>
      </c>
      <c r="F702" s="8">
        <f>IF(OR($A702="",$D702=""),"",INDEX('Bank Import'!$C$4:$C$1003,$D702-3))</f>
        <v/>
      </c>
      <c r="G702">
        <f>IF($A702="","",IF($D702="","UNMATCHED","Matched"))</f>
        <v/>
      </c>
    </row>
    <row r="703">
      <c r="A703">
        <f>IF(Payouts!A705="","",Payouts!A705)</f>
        <v/>
      </c>
      <c r="B703" s="7">
        <f>IF($A703="","",DATE(LEFT(Payouts!B705,4),MID(Payouts!B705,6,2),MID(Payouts!B705,9,2)))</f>
        <v/>
      </c>
      <c r="C703" s="8">
        <f>IF($A703="","",Payouts!C705)</f>
        <v/>
      </c>
      <c r="D703">
        <f>IF($A703="","",IF(SUMPRODUCT(MAX(IFERROR((ABS('Bank Import'!$C$4:$C$1003-$C703)&lt;0.005)*(ABS('Bank Import'!$A$4:$A$1003-$B703)&lt;=$J$1),0)*ROW('Bank Import'!$A$4:$A$1003)))=0,"",SUMPRODUCT(MAX(IFERROR((ABS('Bank Import'!$C$4:$C$1003-$C703)&lt;0.005)*(ABS('Bank Import'!$A$4:$A$1003-$B703)&lt;=$J$1),0)*ROW('Bank Import'!$A$4:$A$1003)))))</f>
        <v/>
      </c>
      <c r="E703" s="7">
        <f>IF(OR($A703="",$D703=""),"",INDEX('Bank Import'!$A$4:$A$1003,$D703-3))</f>
        <v/>
      </c>
      <c r="F703" s="8">
        <f>IF(OR($A703="",$D703=""),"",INDEX('Bank Import'!$C$4:$C$1003,$D703-3))</f>
        <v/>
      </c>
      <c r="G703">
        <f>IF($A703="","",IF($D703="","UNMATCHED","Matched"))</f>
        <v/>
      </c>
    </row>
    <row r="704">
      <c r="A704">
        <f>IF(Payouts!A706="","",Payouts!A706)</f>
        <v/>
      </c>
      <c r="B704" s="7">
        <f>IF($A704="","",DATE(LEFT(Payouts!B706,4),MID(Payouts!B706,6,2),MID(Payouts!B706,9,2)))</f>
        <v/>
      </c>
      <c r="C704" s="8">
        <f>IF($A704="","",Payouts!C706)</f>
        <v/>
      </c>
      <c r="D704">
        <f>IF($A704="","",IF(SUMPRODUCT(MAX(IFERROR((ABS('Bank Import'!$C$4:$C$1003-$C704)&lt;0.005)*(ABS('Bank Import'!$A$4:$A$1003-$B704)&lt;=$J$1),0)*ROW('Bank Import'!$A$4:$A$1003)))=0,"",SUMPRODUCT(MAX(IFERROR((ABS('Bank Import'!$C$4:$C$1003-$C704)&lt;0.005)*(ABS('Bank Import'!$A$4:$A$1003-$B704)&lt;=$J$1),0)*ROW('Bank Import'!$A$4:$A$1003)))))</f>
        <v/>
      </c>
      <c r="E704" s="7">
        <f>IF(OR($A704="",$D704=""),"",INDEX('Bank Import'!$A$4:$A$1003,$D704-3))</f>
        <v/>
      </c>
      <c r="F704" s="8">
        <f>IF(OR($A704="",$D704=""),"",INDEX('Bank Import'!$C$4:$C$1003,$D704-3))</f>
        <v/>
      </c>
      <c r="G704">
        <f>IF($A704="","",IF($D704="","UNMATCHED","Matched"))</f>
        <v/>
      </c>
    </row>
    <row r="705">
      <c r="A705">
        <f>IF(Payouts!A707="","",Payouts!A707)</f>
        <v/>
      </c>
      <c r="B705" s="7">
        <f>IF($A705="","",DATE(LEFT(Payouts!B707,4),MID(Payouts!B707,6,2),MID(Payouts!B707,9,2)))</f>
        <v/>
      </c>
      <c r="C705" s="8">
        <f>IF($A705="","",Payouts!C707)</f>
        <v/>
      </c>
      <c r="D705">
        <f>IF($A705="","",IF(SUMPRODUCT(MAX(IFERROR((ABS('Bank Import'!$C$4:$C$1003-$C705)&lt;0.005)*(ABS('Bank Import'!$A$4:$A$1003-$B705)&lt;=$J$1),0)*ROW('Bank Import'!$A$4:$A$1003)))=0,"",SUMPRODUCT(MAX(IFERROR((ABS('Bank Import'!$C$4:$C$1003-$C705)&lt;0.005)*(ABS('Bank Import'!$A$4:$A$1003-$B705)&lt;=$J$1),0)*ROW('Bank Import'!$A$4:$A$1003)))))</f>
        <v/>
      </c>
      <c r="E705" s="7">
        <f>IF(OR($A705="",$D705=""),"",INDEX('Bank Import'!$A$4:$A$1003,$D705-3))</f>
        <v/>
      </c>
      <c r="F705" s="8">
        <f>IF(OR($A705="",$D705=""),"",INDEX('Bank Import'!$C$4:$C$1003,$D705-3))</f>
        <v/>
      </c>
      <c r="G705">
        <f>IF($A705="","",IF($D705="","UNMATCHED","Matched"))</f>
        <v/>
      </c>
    </row>
    <row r="706">
      <c r="A706">
        <f>IF(Payouts!A708="","",Payouts!A708)</f>
        <v/>
      </c>
      <c r="B706" s="7">
        <f>IF($A706="","",DATE(LEFT(Payouts!B708,4),MID(Payouts!B708,6,2),MID(Payouts!B708,9,2)))</f>
        <v/>
      </c>
      <c r="C706" s="8">
        <f>IF($A706="","",Payouts!C708)</f>
        <v/>
      </c>
      <c r="D706">
        <f>IF($A706="","",IF(SUMPRODUCT(MAX(IFERROR((ABS('Bank Import'!$C$4:$C$1003-$C706)&lt;0.005)*(ABS('Bank Import'!$A$4:$A$1003-$B706)&lt;=$J$1),0)*ROW('Bank Import'!$A$4:$A$1003)))=0,"",SUMPRODUCT(MAX(IFERROR((ABS('Bank Import'!$C$4:$C$1003-$C706)&lt;0.005)*(ABS('Bank Import'!$A$4:$A$1003-$B706)&lt;=$J$1),0)*ROW('Bank Import'!$A$4:$A$1003)))))</f>
        <v/>
      </c>
      <c r="E706" s="7">
        <f>IF(OR($A706="",$D706=""),"",INDEX('Bank Import'!$A$4:$A$1003,$D706-3))</f>
        <v/>
      </c>
      <c r="F706" s="8">
        <f>IF(OR($A706="",$D706=""),"",INDEX('Bank Import'!$C$4:$C$1003,$D706-3))</f>
        <v/>
      </c>
      <c r="G706">
        <f>IF($A706="","",IF($D706="","UNMATCHED","Matched"))</f>
        <v/>
      </c>
    </row>
    <row r="707">
      <c r="A707">
        <f>IF(Payouts!A709="","",Payouts!A709)</f>
        <v/>
      </c>
      <c r="B707" s="7">
        <f>IF($A707="","",DATE(LEFT(Payouts!B709,4),MID(Payouts!B709,6,2),MID(Payouts!B709,9,2)))</f>
        <v/>
      </c>
      <c r="C707" s="8">
        <f>IF($A707="","",Payouts!C709)</f>
        <v/>
      </c>
      <c r="D707">
        <f>IF($A707="","",IF(SUMPRODUCT(MAX(IFERROR((ABS('Bank Import'!$C$4:$C$1003-$C707)&lt;0.005)*(ABS('Bank Import'!$A$4:$A$1003-$B707)&lt;=$J$1),0)*ROW('Bank Import'!$A$4:$A$1003)))=0,"",SUMPRODUCT(MAX(IFERROR((ABS('Bank Import'!$C$4:$C$1003-$C707)&lt;0.005)*(ABS('Bank Import'!$A$4:$A$1003-$B707)&lt;=$J$1),0)*ROW('Bank Import'!$A$4:$A$1003)))))</f>
        <v/>
      </c>
      <c r="E707" s="7">
        <f>IF(OR($A707="",$D707=""),"",INDEX('Bank Import'!$A$4:$A$1003,$D707-3))</f>
        <v/>
      </c>
      <c r="F707" s="8">
        <f>IF(OR($A707="",$D707=""),"",INDEX('Bank Import'!$C$4:$C$1003,$D707-3))</f>
        <v/>
      </c>
      <c r="G707">
        <f>IF($A707="","",IF($D707="","UNMATCHED","Matched"))</f>
        <v/>
      </c>
    </row>
    <row r="708">
      <c r="A708">
        <f>IF(Payouts!A710="","",Payouts!A710)</f>
        <v/>
      </c>
      <c r="B708" s="7">
        <f>IF($A708="","",DATE(LEFT(Payouts!B710,4),MID(Payouts!B710,6,2),MID(Payouts!B710,9,2)))</f>
        <v/>
      </c>
      <c r="C708" s="8">
        <f>IF($A708="","",Payouts!C710)</f>
        <v/>
      </c>
      <c r="D708">
        <f>IF($A708="","",IF(SUMPRODUCT(MAX(IFERROR((ABS('Bank Import'!$C$4:$C$1003-$C708)&lt;0.005)*(ABS('Bank Import'!$A$4:$A$1003-$B708)&lt;=$J$1),0)*ROW('Bank Import'!$A$4:$A$1003)))=0,"",SUMPRODUCT(MAX(IFERROR((ABS('Bank Import'!$C$4:$C$1003-$C708)&lt;0.005)*(ABS('Bank Import'!$A$4:$A$1003-$B708)&lt;=$J$1),0)*ROW('Bank Import'!$A$4:$A$1003)))))</f>
        <v/>
      </c>
      <c r="E708" s="7">
        <f>IF(OR($A708="",$D708=""),"",INDEX('Bank Import'!$A$4:$A$1003,$D708-3))</f>
        <v/>
      </c>
      <c r="F708" s="8">
        <f>IF(OR($A708="",$D708=""),"",INDEX('Bank Import'!$C$4:$C$1003,$D708-3))</f>
        <v/>
      </c>
      <c r="G708">
        <f>IF($A708="","",IF($D708="","UNMATCHED","Matched"))</f>
        <v/>
      </c>
    </row>
    <row r="709">
      <c r="A709">
        <f>IF(Payouts!A711="","",Payouts!A711)</f>
        <v/>
      </c>
      <c r="B709" s="7">
        <f>IF($A709="","",DATE(LEFT(Payouts!B711,4),MID(Payouts!B711,6,2),MID(Payouts!B711,9,2)))</f>
        <v/>
      </c>
      <c r="C709" s="8">
        <f>IF($A709="","",Payouts!C711)</f>
        <v/>
      </c>
      <c r="D709">
        <f>IF($A709="","",IF(SUMPRODUCT(MAX(IFERROR((ABS('Bank Import'!$C$4:$C$1003-$C709)&lt;0.005)*(ABS('Bank Import'!$A$4:$A$1003-$B709)&lt;=$J$1),0)*ROW('Bank Import'!$A$4:$A$1003)))=0,"",SUMPRODUCT(MAX(IFERROR((ABS('Bank Import'!$C$4:$C$1003-$C709)&lt;0.005)*(ABS('Bank Import'!$A$4:$A$1003-$B709)&lt;=$J$1),0)*ROW('Bank Import'!$A$4:$A$1003)))))</f>
        <v/>
      </c>
      <c r="E709" s="7">
        <f>IF(OR($A709="",$D709=""),"",INDEX('Bank Import'!$A$4:$A$1003,$D709-3))</f>
        <v/>
      </c>
      <c r="F709" s="8">
        <f>IF(OR($A709="",$D709=""),"",INDEX('Bank Import'!$C$4:$C$1003,$D709-3))</f>
        <v/>
      </c>
      <c r="G709">
        <f>IF($A709="","",IF($D709="","UNMATCHED","Matched"))</f>
        <v/>
      </c>
    </row>
    <row r="710">
      <c r="A710">
        <f>IF(Payouts!A712="","",Payouts!A712)</f>
        <v/>
      </c>
      <c r="B710" s="7">
        <f>IF($A710="","",DATE(LEFT(Payouts!B712,4),MID(Payouts!B712,6,2),MID(Payouts!B712,9,2)))</f>
        <v/>
      </c>
      <c r="C710" s="8">
        <f>IF($A710="","",Payouts!C712)</f>
        <v/>
      </c>
      <c r="D710">
        <f>IF($A710="","",IF(SUMPRODUCT(MAX(IFERROR((ABS('Bank Import'!$C$4:$C$1003-$C710)&lt;0.005)*(ABS('Bank Import'!$A$4:$A$1003-$B710)&lt;=$J$1),0)*ROW('Bank Import'!$A$4:$A$1003)))=0,"",SUMPRODUCT(MAX(IFERROR((ABS('Bank Import'!$C$4:$C$1003-$C710)&lt;0.005)*(ABS('Bank Import'!$A$4:$A$1003-$B710)&lt;=$J$1),0)*ROW('Bank Import'!$A$4:$A$1003)))))</f>
        <v/>
      </c>
      <c r="E710" s="7">
        <f>IF(OR($A710="",$D710=""),"",INDEX('Bank Import'!$A$4:$A$1003,$D710-3))</f>
        <v/>
      </c>
      <c r="F710" s="8">
        <f>IF(OR($A710="",$D710=""),"",INDEX('Bank Import'!$C$4:$C$1003,$D710-3))</f>
        <v/>
      </c>
      <c r="G710">
        <f>IF($A710="","",IF($D710="","UNMATCHED","Matched"))</f>
        <v/>
      </c>
    </row>
    <row r="711">
      <c r="A711">
        <f>IF(Payouts!A713="","",Payouts!A713)</f>
        <v/>
      </c>
      <c r="B711" s="7">
        <f>IF($A711="","",DATE(LEFT(Payouts!B713,4),MID(Payouts!B713,6,2),MID(Payouts!B713,9,2)))</f>
        <v/>
      </c>
      <c r="C711" s="8">
        <f>IF($A711="","",Payouts!C713)</f>
        <v/>
      </c>
      <c r="D711">
        <f>IF($A711="","",IF(SUMPRODUCT(MAX(IFERROR((ABS('Bank Import'!$C$4:$C$1003-$C711)&lt;0.005)*(ABS('Bank Import'!$A$4:$A$1003-$B711)&lt;=$J$1),0)*ROW('Bank Import'!$A$4:$A$1003)))=0,"",SUMPRODUCT(MAX(IFERROR((ABS('Bank Import'!$C$4:$C$1003-$C711)&lt;0.005)*(ABS('Bank Import'!$A$4:$A$1003-$B711)&lt;=$J$1),0)*ROW('Bank Import'!$A$4:$A$1003)))))</f>
        <v/>
      </c>
      <c r="E711" s="7">
        <f>IF(OR($A711="",$D711=""),"",INDEX('Bank Import'!$A$4:$A$1003,$D711-3))</f>
        <v/>
      </c>
      <c r="F711" s="8">
        <f>IF(OR($A711="",$D711=""),"",INDEX('Bank Import'!$C$4:$C$1003,$D711-3))</f>
        <v/>
      </c>
      <c r="G711">
        <f>IF($A711="","",IF($D711="","UNMATCHED","Matched"))</f>
        <v/>
      </c>
    </row>
    <row r="712">
      <c r="A712">
        <f>IF(Payouts!A714="","",Payouts!A714)</f>
        <v/>
      </c>
      <c r="B712" s="7">
        <f>IF($A712="","",DATE(LEFT(Payouts!B714,4),MID(Payouts!B714,6,2),MID(Payouts!B714,9,2)))</f>
        <v/>
      </c>
      <c r="C712" s="8">
        <f>IF($A712="","",Payouts!C714)</f>
        <v/>
      </c>
      <c r="D712">
        <f>IF($A712="","",IF(SUMPRODUCT(MAX(IFERROR((ABS('Bank Import'!$C$4:$C$1003-$C712)&lt;0.005)*(ABS('Bank Import'!$A$4:$A$1003-$B712)&lt;=$J$1),0)*ROW('Bank Import'!$A$4:$A$1003)))=0,"",SUMPRODUCT(MAX(IFERROR((ABS('Bank Import'!$C$4:$C$1003-$C712)&lt;0.005)*(ABS('Bank Import'!$A$4:$A$1003-$B712)&lt;=$J$1),0)*ROW('Bank Import'!$A$4:$A$1003)))))</f>
        <v/>
      </c>
      <c r="E712" s="7">
        <f>IF(OR($A712="",$D712=""),"",INDEX('Bank Import'!$A$4:$A$1003,$D712-3))</f>
        <v/>
      </c>
      <c r="F712" s="8">
        <f>IF(OR($A712="",$D712=""),"",INDEX('Bank Import'!$C$4:$C$1003,$D712-3))</f>
        <v/>
      </c>
      <c r="G712">
        <f>IF($A712="","",IF($D712="","UNMATCHED","Matched"))</f>
        <v/>
      </c>
    </row>
    <row r="713">
      <c r="A713">
        <f>IF(Payouts!A715="","",Payouts!A715)</f>
        <v/>
      </c>
      <c r="B713" s="7">
        <f>IF($A713="","",DATE(LEFT(Payouts!B715,4),MID(Payouts!B715,6,2),MID(Payouts!B715,9,2)))</f>
        <v/>
      </c>
      <c r="C713" s="8">
        <f>IF($A713="","",Payouts!C715)</f>
        <v/>
      </c>
      <c r="D713">
        <f>IF($A713="","",IF(SUMPRODUCT(MAX(IFERROR((ABS('Bank Import'!$C$4:$C$1003-$C713)&lt;0.005)*(ABS('Bank Import'!$A$4:$A$1003-$B713)&lt;=$J$1),0)*ROW('Bank Import'!$A$4:$A$1003)))=0,"",SUMPRODUCT(MAX(IFERROR((ABS('Bank Import'!$C$4:$C$1003-$C713)&lt;0.005)*(ABS('Bank Import'!$A$4:$A$1003-$B713)&lt;=$J$1),0)*ROW('Bank Import'!$A$4:$A$1003)))))</f>
        <v/>
      </c>
      <c r="E713" s="7">
        <f>IF(OR($A713="",$D713=""),"",INDEX('Bank Import'!$A$4:$A$1003,$D713-3))</f>
        <v/>
      </c>
      <c r="F713" s="8">
        <f>IF(OR($A713="",$D713=""),"",INDEX('Bank Import'!$C$4:$C$1003,$D713-3))</f>
        <v/>
      </c>
      <c r="G713">
        <f>IF($A713="","",IF($D713="","UNMATCHED","Matched"))</f>
        <v/>
      </c>
    </row>
    <row r="714">
      <c r="A714">
        <f>IF(Payouts!A716="","",Payouts!A716)</f>
        <v/>
      </c>
      <c r="B714" s="7">
        <f>IF($A714="","",DATE(LEFT(Payouts!B716,4),MID(Payouts!B716,6,2),MID(Payouts!B716,9,2)))</f>
        <v/>
      </c>
      <c r="C714" s="8">
        <f>IF($A714="","",Payouts!C716)</f>
        <v/>
      </c>
      <c r="D714">
        <f>IF($A714="","",IF(SUMPRODUCT(MAX(IFERROR((ABS('Bank Import'!$C$4:$C$1003-$C714)&lt;0.005)*(ABS('Bank Import'!$A$4:$A$1003-$B714)&lt;=$J$1),0)*ROW('Bank Import'!$A$4:$A$1003)))=0,"",SUMPRODUCT(MAX(IFERROR((ABS('Bank Import'!$C$4:$C$1003-$C714)&lt;0.005)*(ABS('Bank Import'!$A$4:$A$1003-$B714)&lt;=$J$1),0)*ROW('Bank Import'!$A$4:$A$1003)))))</f>
        <v/>
      </c>
      <c r="E714" s="7">
        <f>IF(OR($A714="",$D714=""),"",INDEX('Bank Import'!$A$4:$A$1003,$D714-3))</f>
        <v/>
      </c>
      <c r="F714" s="8">
        <f>IF(OR($A714="",$D714=""),"",INDEX('Bank Import'!$C$4:$C$1003,$D714-3))</f>
        <v/>
      </c>
      <c r="G714">
        <f>IF($A714="","",IF($D714="","UNMATCHED","Matched"))</f>
        <v/>
      </c>
    </row>
    <row r="715">
      <c r="A715">
        <f>IF(Payouts!A717="","",Payouts!A717)</f>
        <v/>
      </c>
      <c r="B715" s="7">
        <f>IF($A715="","",DATE(LEFT(Payouts!B717,4),MID(Payouts!B717,6,2),MID(Payouts!B717,9,2)))</f>
        <v/>
      </c>
      <c r="C715" s="8">
        <f>IF($A715="","",Payouts!C717)</f>
        <v/>
      </c>
      <c r="D715">
        <f>IF($A715="","",IF(SUMPRODUCT(MAX(IFERROR((ABS('Bank Import'!$C$4:$C$1003-$C715)&lt;0.005)*(ABS('Bank Import'!$A$4:$A$1003-$B715)&lt;=$J$1),0)*ROW('Bank Import'!$A$4:$A$1003)))=0,"",SUMPRODUCT(MAX(IFERROR((ABS('Bank Import'!$C$4:$C$1003-$C715)&lt;0.005)*(ABS('Bank Import'!$A$4:$A$1003-$B715)&lt;=$J$1),0)*ROW('Bank Import'!$A$4:$A$1003)))))</f>
        <v/>
      </c>
      <c r="E715" s="7">
        <f>IF(OR($A715="",$D715=""),"",INDEX('Bank Import'!$A$4:$A$1003,$D715-3))</f>
        <v/>
      </c>
      <c r="F715" s="8">
        <f>IF(OR($A715="",$D715=""),"",INDEX('Bank Import'!$C$4:$C$1003,$D715-3))</f>
        <v/>
      </c>
      <c r="G715">
        <f>IF($A715="","",IF($D715="","UNMATCHED","Matched"))</f>
        <v/>
      </c>
    </row>
    <row r="716">
      <c r="A716">
        <f>IF(Payouts!A718="","",Payouts!A718)</f>
        <v/>
      </c>
      <c r="B716" s="7">
        <f>IF($A716="","",DATE(LEFT(Payouts!B718,4),MID(Payouts!B718,6,2),MID(Payouts!B718,9,2)))</f>
        <v/>
      </c>
      <c r="C716" s="8">
        <f>IF($A716="","",Payouts!C718)</f>
        <v/>
      </c>
      <c r="D716">
        <f>IF($A716="","",IF(SUMPRODUCT(MAX(IFERROR((ABS('Bank Import'!$C$4:$C$1003-$C716)&lt;0.005)*(ABS('Bank Import'!$A$4:$A$1003-$B716)&lt;=$J$1),0)*ROW('Bank Import'!$A$4:$A$1003)))=0,"",SUMPRODUCT(MAX(IFERROR((ABS('Bank Import'!$C$4:$C$1003-$C716)&lt;0.005)*(ABS('Bank Import'!$A$4:$A$1003-$B716)&lt;=$J$1),0)*ROW('Bank Import'!$A$4:$A$1003)))))</f>
        <v/>
      </c>
      <c r="E716" s="7">
        <f>IF(OR($A716="",$D716=""),"",INDEX('Bank Import'!$A$4:$A$1003,$D716-3))</f>
        <v/>
      </c>
      <c r="F716" s="8">
        <f>IF(OR($A716="",$D716=""),"",INDEX('Bank Import'!$C$4:$C$1003,$D716-3))</f>
        <v/>
      </c>
      <c r="G716">
        <f>IF($A716="","",IF($D716="","UNMATCHED","Matched"))</f>
        <v/>
      </c>
    </row>
    <row r="717">
      <c r="A717">
        <f>IF(Payouts!A719="","",Payouts!A719)</f>
        <v/>
      </c>
      <c r="B717" s="7">
        <f>IF($A717="","",DATE(LEFT(Payouts!B719,4),MID(Payouts!B719,6,2),MID(Payouts!B719,9,2)))</f>
        <v/>
      </c>
      <c r="C717" s="8">
        <f>IF($A717="","",Payouts!C719)</f>
        <v/>
      </c>
      <c r="D717">
        <f>IF($A717="","",IF(SUMPRODUCT(MAX(IFERROR((ABS('Bank Import'!$C$4:$C$1003-$C717)&lt;0.005)*(ABS('Bank Import'!$A$4:$A$1003-$B717)&lt;=$J$1),0)*ROW('Bank Import'!$A$4:$A$1003)))=0,"",SUMPRODUCT(MAX(IFERROR((ABS('Bank Import'!$C$4:$C$1003-$C717)&lt;0.005)*(ABS('Bank Import'!$A$4:$A$1003-$B717)&lt;=$J$1),0)*ROW('Bank Import'!$A$4:$A$1003)))))</f>
        <v/>
      </c>
      <c r="E717" s="7">
        <f>IF(OR($A717="",$D717=""),"",INDEX('Bank Import'!$A$4:$A$1003,$D717-3))</f>
        <v/>
      </c>
      <c r="F717" s="8">
        <f>IF(OR($A717="",$D717=""),"",INDEX('Bank Import'!$C$4:$C$1003,$D717-3))</f>
        <v/>
      </c>
      <c r="G717">
        <f>IF($A717="","",IF($D717="","UNMATCHED","Matched"))</f>
        <v/>
      </c>
    </row>
    <row r="718">
      <c r="A718">
        <f>IF(Payouts!A720="","",Payouts!A720)</f>
        <v/>
      </c>
      <c r="B718" s="7">
        <f>IF($A718="","",DATE(LEFT(Payouts!B720,4),MID(Payouts!B720,6,2),MID(Payouts!B720,9,2)))</f>
        <v/>
      </c>
      <c r="C718" s="8">
        <f>IF($A718="","",Payouts!C720)</f>
        <v/>
      </c>
      <c r="D718">
        <f>IF($A718="","",IF(SUMPRODUCT(MAX(IFERROR((ABS('Bank Import'!$C$4:$C$1003-$C718)&lt;0.005)*(ABS('Bank Import'!$A$4:$A$1003-$B718)&lt;=$J$1),0)*ROW('Bank Import'!$A$4:$A$1003)))=0,"",SUMPRODUCT(MAX(IFERROR((ABS('Bank Import'!$C$4:$C$1003-$C718)&lt;0.005)*(ABS('Bank Import'!$A$4:$A$1003-$B718)&lt;=$J$1),0)*ROW('Bank Import'!$A$4:$A$1003)))))</f>
        <v/>
      </c>
      <c r="E718" s="7">
        <f>IF(OR($A718="",$D718=""),"",INDEX('Bank Import'!$A$4:$A$1003,$D718-3))</f>
        <v/>
      </c>
      <c r="F718" s="8">
        <f>IF(OR($A718="",$D718=""),"",INDEX('Bank Import'!$C$4:$C$1003,$D718-3))</f>
        <v/>
      </c>
      <c r="G718">
        <f>IF($A718="","",IF($D718="","UNMATCHED","Matched"))</f>
        <v/>
      </c>
    </row>
    <row r="719">
      <c r="A719">
        <f>IF(Payouts!A721="","",Payouts!A721)</f>
        <v/>
      </c>
      <c r="B719" s="7">
        <f>IF($A719="","",DATE(LEFT(Payouts!B721,4),MID(Payouts!B721,6,2),MID(Payouts!B721,9,2)))</f>
        <v/>
      </c>
      <c r="C719" s="8">
        <f>IF($A719="","",Payouts!C721)</f>
        <v/>
      </c>
      <c r="D719">
        <f>IF($A719="","",IF(SUMPRODUCT(MAX(IFERROR((ABS('Bank Import'!$C$4:$C$1003-$C719)&lt;0.005)*(ABS('Bank Import'!$A$4:$A$1003-$B719)&lt;=$J$1),0)*ROW('Bank Import'!$A$4:$A$1003)))=0,"",SUMPRODUCT(MAX(IFERROR((ABS('Bank Import'!$C$4:$C$1003-$C719)&lt;0.005)*(ABS('Bank Import'!$A$4:$A$1003-$B719)&lt;=$J$1),0)*ROW('Bank Import'!$A$4:$A$1003)))))</f>
        <v/>
      </c>
      <c r="E719" s="7">
        <f>IF(OR($A719="",$D719=""),"",INDEX('Bank Import'!$A$4:$A$1003,$D719-3))</f>
        <v/>
      </c>
      <c r="F719" s="8">
        <f>IF(OR($A719="",$D719=""),"",INDEX('Bank Import'!$C$4:$C$1003,$D719-3))</f>
        <v/>
      </c>
      <c r="G719">
        <f>IF($A719="","",IF($D719="","UNMATCHED","Matched"))</f>
        <v/>
      </c>
    </row>
    <row r="720">
      <c r="A720">
        <f>IF(Payouts!A722="","",Payouts!A722)</f>
        <v/>
      </c>
      <c r="B720" s="7">
        <f>IF($A720="","",DATE(LEFT(Payouts!B722,4),MID(Payouts!B722,6,2),MID(Payouts!B722,9,2)))</f>
        <v/>
      </c>
      <c r="C720" s="8">
        <f>IF($A720="","",Payouts!C722)</f>
        <v/>
      </c>
      <c r="D720">
        <f>IF($A720="","",IF(SUMPRODUCT(MAX(IFERROR((ABS('Bank Import'!$C$4:$C$1003-$C720)&lt;0.005)*(ABS('Bank Import'!$A$4:$A$1003-$B720)&lt;=$J$1),0)*ROW('Bank Import'!$A$4:$A$1003)))=0,"",SUMPRODUCT(MAX(IFERROR((ABS('Bank Import'!$C$4:$C$1003-$C720)&lt;0.005)*(ABS('Bank Import'!$A$4:$A$1003-$B720)&lt;=$J$1),0)*ROW('Bank Import'!$A$4:$A$1003)))))</f>
        <v/>
      </c>
      <c r="E720" s="7">
        <f>IF(OR($A720="",$D720=""),"",INDEX('Bank Import'!$A$4:$A$1003,$D720-3))</f>
        <v/>
      </c>
      <c r="F720" s="8">
        <f>IF(OR($A720="",$D720=""),"",INDEX('Bank Import'!$C$4:$C$1003,$D720-3))</f>
        <v/>
      </c>
      <c r="G720">
        <f>IF($A720="","",IF($D720="","UNMATCHED","Matched"))</f>
        <v/>
      </c>
    </row>
    <row r="721">
      <c r="A721">
        <f>IF(Payouts!A723="","",Payouts!A723)</f>
        <v/>
      </c>
      <c r="B721" s="7">
        <f>IF($A721="","",DATE(LEFT(Payouts!B723,4),MID(Payouts!B723,6,2),MID(Payouts!B723,9,2)))</f>
        <v/>
      </c>
      <c r="C721" s="8">
        <f>IF($A721="","",Payouts!C723)</f>
        <v/>
      </c>
      <c r="D721">
        <f>IF($A721="","",IF(SUMPRODUCT(MAX(IFERROR((ABS('Bank Import'!$C$4:$C$1003-$C721)&lt;0.005)*(ABS('Bank Import'!$A$4:$A$1003-$B721)&lt;=$J$1),0)*ROW('Bank Import'!$A$4:$A$1003)))=0,"",SUMPRODUCT(MAX(IFERROR((ABS('Bank Import'!$C$4:$C$1003-$C721)&lt;0.005)*(ABS('Bank Import'!$A$4:$A$1003-$B721)&lt;=$J$1),0)*ROW('Bank Import'!$A$4:$A$1003)))))</f>
        <v/>
      </c>
      <c r="E721" s="7">
        <f>IF(OR($A721="",$D721=""),"",INDEX('Bank Import'!$A$4:$A$1003,$D721-3))</f>
        <v/>
      </c>
      <c r="F721" s="8">
        <f>IF(OR($A721="",$D721=""),"",INDEX('Bank Import'!$C$4:$C$1003,$D721-3))</f>
        <v/>
      </c>
      <c r="G721">
        <f>IF($A721="","",IF($D721="","UNMATCHED","Matched"))</f>
        <v/>
      </c>
    </row>
    <row r="722">
      <c r="A722">
        <f>IF(Payouts!A724="","",Payouts!A724)</f>
        <v/>
      </c>
      <c r="B722" s="7">
        <f>IF($A722="","",DATE(LEFT(Payouts!B724,4),MID(Payouts!B724,6,2),MID(Payouts!B724,9,2)))</f>
        <v/>
      </c>
      <c r="C722" s="8">
        <f>IF($A722="","",Payouts!C724)</f>
        <v/>
      </c>
      <c r="D722">
        <f>IF($A722="","",IF(SUMPRODUCT(MAX(IFERROR((ABS('Bank Import'!$C$4:$C$1003-$C722)&lt;0.005)*(ABS('Bank Import'!$A$4:$A$1003-$B722)&lt;=$J$1),0)*ROW('Bank Import'!$A$4:$A$1003)))=0,"",SUMPRODUCT(MAX(IFERROR((ABS('Bank Import'!$C$4:$C$1003-$C722)&lt;0.005)*(ABS('Bank Import'!$A$4:$A$1003-$B722)&lt;=$J$1),0)*ROW('Bank Import'!$A$4:$A$1003)))))</f>
        <v/>
      </c>
      <c r="E722" s="7">
        <f>IF(OR($A722="",$D722=""),"",INDEX('Bank Import'!$A$4:$A$1003,$D722-3))</f>
        <v/>
      </c>
      <c r="F722" s="8">
        <f>IF(OR($A722="",$D722=""),"",INDEX('Bank Import'!$C$4:$C$1003,$D722-3))</f>
        <v/>
      </c>
      <c r="G722">
        <f>IF($A722="","",IF($D722="","UNMATCHED","Matched"))</f>
        <v/>
      </c>
    </row>
    <row r="723">
      <c r="A723">
        <f>IF(Payouts!A725="","",Payouts!A725)</f>
        <v/>
      </c>
      <c r="B723" s="7">
        <f>IF($A723="","",DATE(LEFT(Payouts!B725,4),MID(Payouts!B725,6,2),MID(Payouts!B725,9,2)))</f>
        <v/>
      </c>
      <c r="C723" s="8">
        <f>IF($A723="","",Payouts!C725)</f>
        <v/>
      </c>
      <c r="D723">
        <f>IF($A723="","",IF(SUMPRODUCT(MAX(IFERROR((ABS('Bank Import'!$C$4:$C$1003-$C723)&lt;0.005)*(ABS('Bank Import'!$A$4:$A$1003-$B723)&lt;=$J$1),0)*ROW('Bank Import'!$A$4:$A$1003)))=0,"",SUMPRODUCT(MAX(IFERROR((ABS('Bank Import'!$C$4:$C$1003-$C723)&lt;0.005)*(ABS('Bank Import'!$A$4:$A$1003-$B723)&lt;=$J$1),0)*ROW('Bank Import'!$A$4:$A$1003)))))</f>
        <v/>
      </c>
      <c r="E723" s="7">
        <f>IF(OR($A723="",$D723=""),"",INDEX('Bank Import'!$A$4:$A$1003,$D723-3))</f>
        <v/>
      </c>
      <c r="F723" s="8">
        <f>IF(OR($A723="",$D723=""),"",INDEX('Bank Import'!$C$4:$C$1003,$D723-3))</f>
        <v/>
      </c>
      <c r="G723">
        <f>IF($A723="","",IF($D723="","UNMATCHED","Matched"))</f>
        <v/>
      </c>
    </row>
    <row r="724">
      <c r="A724">
        <f>IF(Payouts!A726="","",Payouts!A726)</f>
        <v/>
      </c>
      <c r="B724" s="7">
        <f>IF($A724="","",DATE(LEFT(Payouts!B726,4),MID(Payouts!B726,6,2),MID(Payouts!B726,9,2)))</f>
        <v/>
      </c>
      <c r="C724" s="8">
        <f>IF($A724="","",Payouts!C726)</f>
        <v/>
      </c>
      <c r="D724">
        <f>IF($A724="","",IF(SUMPRODUCT(MAX(IFERROR((ABS('Bank Import'!$C$4:$C$1003-$C724)&lt;0.005)*(ABS('Bank Import'!$A$4:$A$1003-$B724)&lt;=$J$1),0)*ROW('Bank Import'!$A$4:$A$1003)))=0,"",SUMPRODUCT(MAX(IFERROR((ABS('Bank Import'!$C$4:$C$1003-$C724)&lt;0.005)*(ABS('Bank Import'!$A$4:$A$1003-$B724)&lt;=$J$1),0)*ROW('Bank Import'!$A$4:$A$1003)))))</f>
        <v/>
      </c>
      <c r="E724" s="7">
        <f>IF(OR($A724="",$D724=""),"",INDEX('Bank Import'!$A$4:$A$1003,$D724-3))</f>
        <v/>
      </c>
      <c r="F724" s="8">
        <f>IF(OR($A724="",$D724=""),"",INDEX('Bank Import'!$C$4:$C$1003,$D724-3))</f>
        <v/>
      </c>
      <c r="G724">
        <f>IF($A724="","",IF($D724="","UNMATCHED","Matched"))</f>
        <v/>
      </c>
    </row>
    <row r="725">
      <c r="A725">
        <f>IF(Payouts!A727="","",Payouts!A727)</f>
        <v/>
      </c>
      <c r="B725" s="7">
        <f>IF($A725="","",DATE(LEFT(Payouts!B727,4),MID(Payouts!B727,6,2),MID(Payouts!B727,9,2)))</f>
        <v/>
      </c>
      <c r="C725" s="8">
        <f>IF($A725="","",Payouts!C727)</f>
        <v/>
      </c>
      <c r="D725">
        <f>IF($A725="","",IF(SUMPRODUCT(MAX(IFERROR((ABS('Bank Import'!$C$4:$C$1003-$C725)&lt;0.005)*(ABS('Bank Import'!$A$4:$A$1003-$B725)&lt;=$J$1),0)*ROW('Bank Import'!$A$4:$A$1003)))=0,"",SUMPRODUCT(MAX(IFERROR((ABS('Bank Import'!$C$4:$C$1003-$C725)&lt;0.005)*(ABS('Bank Import'!$A$4:$A$1003-$B725)&lt;=$J$1),0)*ROW('Bank Import'!$A$4:$A$1003)))))</f>
        <v/>
      </c>
      <c r="E725" s="7">
        <f>IF(OR($A725="",$D725=""),"",INDEX('Bank Import'!$A$4:$A$1003,$D725-3))</f>
        <v/>
      </c>
      <c r="F725" s="8">
        <f>IF(OR($A725="",$D725=""),"",INDEX('Bank Import'!$C$4:$C$1003,$D725-3))</f>
        <v/>
      </c>
      <c r="G725">
        <f>IF($A725="","",IF($D725="","UNMATCHED","Matched"))</f>
        <v/>
      </c>
    </row>
    <row r="726">
      <c r="A726">
        <f>IF(Payouts!A728="","",Payouts!A728)</f>
        <v/>
      </c>
      <c r="B726" s="7">
        <f>IF($A726="","",DATE(LEFT(Payouts!B728,4),MID(Payouts!B728,6,2),MID(Payouts!B728,9,2)))</f>
        <v/>
      </c>
      <c r="C726" s="8">
        <f>IF($A726="","",Payouts!C728)</f>
        <v/>
      </c>
      <c r="D726">
        <f>IF($A726="","",IF(SUMPRODUCT(MAX(IFERROR((ABS('Bank Import'!$C$4:$C$1003-$C726)&lt;0.005)*(ABS('Bank Import'!$A$4:$A$1003-$B726)&lt;=$J$1),0)*ROW('Bank Import'!$A$4:$A$1003)))=0,"",SUMPRODUCT(MAX(IFERROR((ABS('Bank Import'!$C$4:$C$1003-$C726)&lt;0.005)*(ABS('Bank Import'!$A$4:$A$1003-$B726)&lt;=$J$1),0)*ROW('Bank Import'!$A$4:$A$1003)))))</f>
        <v/>
      </c>
      <c r="E726" s="7">
        <f>IF(OR($A726="",$D726=""),"",INDEX('Bank Import'!$A$4:$A$1003,$D726-3))</f>
        <v/>
      </c>
      <c r="F726" s="8">
        <f>IF(OR($A726="",$D726=""),"",INDEX('Bank Import'!$C$4:$C$1003,$D726-3))</f>
        <v/>
      </c>
      <c r="G726">
        <f>IF($A726="","",IF($D726="","UNMATCHED","Matched"))</f>
        <v/>
      </c>
    </row>
    <row r="727">
      <c r="A727">
        <f>IF(Payouts!A729="","",Payouts!A729)</f>
        <v/>
      </c>
      <c r="B727" s="7">
        <f>IF($A727="","",DATE(LEFT(Payouts!B729,4),MID(Payouts!B729,6,2),MID(Payouts!B729,9,2)))</f>
        <v/>
      </c>
      <c r="C727" s="8">
        <f>IF($A727="","",Payouts!C729)</f>
        <v/>
      </c>
      <c r="D727">
        <f>IF($A727="","",IF(SUMPRODUCT(MAX(IFERROR((ABS('Bank Import'!$C$4:$C$1003-$C727)&lt;0.005)*(ABS('Bank Import'!$A$4:$A$1003-$B727)&lt;=$J$1),0)*ROW('Bank Import'!$A$4:$A$1003)))=0,"",SUMPRODUCT(MAX(IFERROR((ABS('Bank Import'!$C$4:$C$1003-$C727)&lt;0.005)*(ABS('Bank Import'!$A$4:$A$1003-$B727)&lt;=$J$1),0)*ROW('Bank Import'!$A$4:$A$1003)))))</f>
        <v/>
      </c>
      <c r="E727" s="7">
        <f>IF(OR($A727="",$D727=""),"",INDEX('Bank Import'!$A$4:$A$1003,$D727-3))</f>
        <v/>
      </c>
      <c r="F727" s="8">
        <f>IF(OR($A727="",$D727=""),"",INDEX('Bank Import'!$C$4:$C$1003,$D727-3))</f>
        <v/>
      </c>
      <c r="G727">
        <f>IF($A727="","",IF($D727="","UNMATCHED","Matched"))</f>
        <v/>
      </c>
    </row>
    <row r="728">
      <c r="A728">
        <f>IF(Payouts!A730="","",Payouts!A730)</f>
        <v/>
      </c>
      <c r="B728" s="7">
        <f>IF($A728="","",DATE(LEFT(Payouts!B730,4),MID(Payouts!B730,6,2),MID(Payouts!B730,9,2)))</f>
        <v/>
      </c>
      <c r="C728" s="8">
        <f>IF($A728="","",Payouts!C730)</f>
        <v/>
      </c>
      <c r="D728">
        <f>IF($A728="","",IF(SUMPRODUCT(MAX(IFERROR((ABS('Bank Import'!$C$4:$C$1003-$C728)&lt;0.005)*(ABS('Bank Import'!$A$4:$A$1003-$B728)&lt;=$J$1),0)*ROW('Bank Import'!$A$4:$A$1003)))=0,"",SUMPRODUCT(MAX(IFERROR((ABS('Bank Import'!$C$4:$C$1003-$C728)&lt;0.005)*(ABS('Bank Import'!$A$4:$A$1003-$B728)&lt;=$J$1),0)*ROW('Bank Import'!$A$4:$A$1003)))))</f>
        <v/>
      </c>
      <c r="E728" s="7">
        <f>IF(OR($A728="",$D728=""),"",INDEX('Bank Import'!$A$4:$A$1003,$D728-3))</f>
        <v/>
      </c>
      <c r="F728" s="8">
        <f>IF(OR($A728="",$D728=""),"",INDEX('Bank Import'!$C$4:$C$1003,$D728-3))</f>
        <v/>
      </c>
      <c r="G728">
        <f>IF($A728="","",IF($D728="","UNMATCHED","Matched"))</f>
        <v/>
      </c>
    </row>
    <row r="729">
      <c r="A729">
        <f>IF(Payouts!A731="","",Payouts!A731)</f>
        <v/>
      </c>
      <c r="B729" s="7">
        <f>IF($A729="","",DATE(LEFT(Payouts!B731,4),MID(Payouts!B731,6,2),MID(Payouts!B731,9,2)))</f>
        <v/>
      </c>
      <c r="C729" s="8">
        <f>IF($A729="","",Payouts!C731)</f>
        <v/>
      </c>
      <c r="D729">
        <f>IF($A729="","",IF(SUMPRODUCT(MAX(IFERROR((ABS('Bank Import'!$C$4:$C$1003-$C729)&lt;0.005)*(ABS('Bank Import'!$A$4:$A$1003-$B729)&lt;=$J$1),0)*ROW('Bank Import'!$A$4:$A$1003)))=0,"",SUMPRODUCT(MAX(IFERROR((ABS('Bank Import'!$C$4:$C$1003-$C729)&lt;0.005)*(ABS('Bank Import'!$A$4:$A$1003-$B729)&lt;=$J$1),0)*ROW('Bank Import'!$A$4:$A$1003)))))</f>
        <v/>
      </c>
      <c r="E729" s="7">
        <f>IF(OR($A729="",$D729=""),"",INDEX('Bank Import'!$A$4:$A$1003,$D729-3))</f>
        <v/>
      </c>
      <c r="F729" s="8">
        <f>IF(OR($A729="",$D729=""),"",INDEX('Bank Import'!$C$4:$C$1003,$D729-3))</f>
        <v/>
      </c>
      <c r="G729">
        <f>IF($A729="","",IF($D729="","UNMATCHED","Matched"))</f>
        <v/>
      </c>
    </row>
    <row r="730">
      <c r="A730">
        <f>IF(Payouts!A732="","",Payouts!A732)</f>
        <v/>
      </c>
      <c r="B730" s="7">
        <f>IF($A730="","",DATE(LEFT(Payouts!B732,4),MID(Payouts!B732,6,2),MID(Payouts!B732,9,2)))</f>
        <v/>
      </c>
      <c r="C730" s="8">
        <f>IF($A730="","",Payouts!C732)</f>
        <v/>
      </c>
      <c r="D730">
        <f>IF($A730="","",IF(SUMPRODUCT(MAX(IFERROR((ABS('Bank Import'!$C$4:$C$1003-$C730)&lt;0.005)*(ABS('Bank Import'!$A$4:$A$1003-$B730)&lt;=$J$1),0)*ROW('Bank Import'!$A$4:$A$1003)))=0,"",SUMPRODUCT(MAX(IFERROR((ABS('Bank Import'!$C$4:$C$1003-$C730)&lt;0.005)*(ABS('Bank Import'!$A$4:$A$1003-$B730)&lt;=$J$1),0)*ROW('Bank Import'!$A$4:$A$1003)))))</f>
        <v/>
      </c>
      <c r="E730" s="7">
        <f>IF(OR($A730="",$D730=""),"",INDEX('Bank Import'!$A$4:$A$1003,$D730-3))</f>
        <v/>
      </c>
      <c r="F730" s="8">
        <f>IF(OR($A730="",$D730=""),"",INDEX('Bank Import'!$C$4:$C$1003,$D730-3))</f>
        <v/>
      </c>
      <c r="G730">
        <f>IF($A730="","",IF($D730="","UNMATCHED","Matched"))</f>
        <v/>
      </c>
    </row>
    <row r="731">
      <c r="A731">
        <f>IF(Payouts!A733="","",Payouts!A733)</f>
        <v/>
      </c>
      <c r="B731" s="7">
        <f>IF($A731="","",DATE(LEFT(Payouts!B733,4),MID(Payouts!B733,6,2),MID(Payouts!B733,9,2)))</f>
        <v/>
      </c>
      <c r="C731" s="8">
        <f>IF($A731="","",Payouts!C733)</f>
        <v/>
      </c>
      <c r="D731">
        <f>IF($A731="","",IF(SUMPRODUCT(MAX(IFERROR((ABS('Bank Import'!$C$4:$C$1003-$C731)&lt;0.005)*(ABS('Bank Import'!$A$4:$A$1003-$B731)&lt;=$J$1),0)*ROW('Bank Import'!$A$4:$A$1003)))=0,"",SUMPRODUCT(MAX(IFERROR((ABS('Bank Import'!$C$4:$C$1003-$C731)&lt;0.005)*(ABS('Bank Import'!$A$4:$A$1003-$B731)&lt;=$J$1),0)*ROW('Bank Import'!$A$4:$A$1003)))))</f>
        <v/>
      </c>
      <c r="E731" s="7">
        <f>IF(OR($A731="",$D731=""),"",INDEX('Bank Import'!$A$4:$A$1003,$D731-3))</f>
        <v/>
      </c>
      <c r="F731" s="8">
        <f>IF(OR($A731="",$D731=""),"",INDEX('Bank Import'!$C$4:$C$1003,$D731-3))</f>
        <v/>
      </c>
      <c r="G731">
        <f>IF($A731="","",IF($D731="","UNMATCHED","Matched"))</f>
        <v/>
      </c>
    </row>
    <row r="732">
      <c r="A732">
        <f>IF(Payouts!A734="","",Payouts!A734)</f>
        <v/>
      </c>
      <c r="B732" s="7">
        <f>IF($A732="","",DATE(LEFT(Payouts!B734,4),MID(Payouts!B734,6,2),MID(Payouts!B734,9,2)))</f>
        <v/>
      </c>
      <c r="C732" s="8">
        <f>IF($A732="","",Payouts!C734)</f>
        <v/>
      </c>
      <c r="D732">
        <f>IF($A732="","",IF(SUMPRODUCT(MAX(IFERROR((ABS('Bank Import'!$C$4:$C$1003-$C732)&lt;0.005)*(ABS('Bank Import'!$A$4:$A$1003-$B732)&lt;=$J$1),0)*ROW('Bank Import'!$A$4:$A$1003)))=0,"",SUMPRODUCT(MAX(IFERROR((ABS('Bank Import'!$C$4:$C$1003-$C732)&lt;0.005)*(ABS('Bank Import'!$A$4:$A$1003-$B732)&lt;=$J$1),0)*ROW('Bank Import'!$A$4:$A$1003)))))</f>
        <v/>
      </c>
      <c r="E732" s="7">
        <f>IF(OR($A732="",$D732=""),"",INDEX('Bank Import'!$A$4:$A$1003,$D732-3))</f>
        <v/>
      </c>
      <c r="F732" s="8">
        <f>IF(OR($A732="",$D732=""),"",INDEX('Bank Import'!$C$4:$C$1003,$D732-3))</f>
        <v/>
      </c>
      <c r="G732">
        <f>IF($A732="","",IF($D732="","UNMATCHED","Matched"))</f>
        <v/>
      </c>
    </row>
    <row r="733">
      <c r="A733">
        <f>IF(Payouts!A735="","",Payouts!A735)</f>
        <v/>
      </c>
      <c r="B733" s="7">
        <f>IF($A733="","",DATE(LEFT(Payouts!B735,4),MID(Payouts!B735,6,2),MID(Payouts!B735,9,2)))</f>
        <v/>
      </c>
      <c r="C733" s="8">
        <f>IF($A733="","",Payouts!C735)</f>
        <v/>
      </c>
      <c r="D733">
        <f>IF($A733="","",IF(SUMPRODUCT(MAX(IFERROR((ABS('Bank Import'!$C$4:$C$1003-$C733)&lt;0.005)*(ABS('Bank Import'!$A$4:$A$1003-$B733)&lt;=$J$1),0)*ROW('Bank Import'!$A$4:$A$1003)))=0,"",SUMPRODUCT(MAX(IFERROR((ABS('Bank Import'!$C$4:$C$1003-$C733)&lt;0.005)*(ABS('Bank Import'!$A$4:$A$1003-$B733)&lt;=$J$1),0)*ROW('Bank Import'!$A$4:$A$1003)))))</f>
        <v/>
      </c>
      <c r="E733" s="7">
        <f>IF(OR($A733="",$D733=""),"",INDEX('Bank Import'!$A$4:$A$1003,$D733-3))</f>
        <v/>
      </c>
      <c r="F733" s="8">
        <f>IF(OR($A733="",$D733=""),"",INDEX('Bank Import'!$C$4:$C$1003,$D733-3))</f>
        <v/>
      </c>
      <c r="G733">
        <f>IF($A733="","",IF($D733="","UNMATCHED","Matched"))</f>
        <v/>
      </c>
    </row>
    <row r="734">
      <c r="A734">
        <f>IF(Payouts!A736="","",Payouts!A736)</f>
        <v/>
      </c>
      <c r="B734" s="7">
        <f>IF($A734="","",DATE(LEFT(Payouts!B736,4),MID(Payouts!B736,6,2),MID(Payouts!B736,9,2)))</f>
        <v/>
      </c>
      <c r="C734" s="8">
        <f>IF($A734="","",Payouts!C736)</f>
        <v/>
      </c>
      <c r="D734">
        <f>IF($A734="","",IF(SUMPRODUCT(MAX(IFERROR((ABS('Bank Import'!$C$4:$C$1003-$C734)&lt;0.005)*(ABS('Bank Import'!$A$4:$A$1003-$B734)&lt;=$J$1),0)*ROW('Bank Import'!$A$4:$A$1003)))=0,"",SUMPRODUCT(MAX(IFERROR((ABS('Bank Import'!$C$4:$C$1003-$C734)&lt;0.005)*(ABS('Bank Import'!$A$4:$A$1003-$B734)&lt;=$J$1),0)*ROW('Bank Import'!$A$4:$A$1003)))))</f>
        <v/>
      </c>
      <c r="E734" s="7">
        <f>IF(OR($A734="",$D734=""),"",INDEX('Bank Import'!$A$4:$A$1003,$D734-3))</f>
        <v/>
      </c>
      <c r="F734" s="8">
        <f>IF(OR($A734="",$D734=""),"",INDEX('Bank Import'!$C$4:$C$1003,$D734-3))</f>
        <v/>
      </c>
      <c r="G734">
        <f>IF($A734="","",IF($D734="","UNMATCHED","Matched"))</f>
        <v/>
      </c>
    </row>
    <row r="735">
      <c r="A735">
        <f>IF(Payouts!A737="","",Payouts!A737)</f>
        <v/>
      </c>
      <c r="B735" s="7">
        <f>IF($A735="","",DATE(LEFT(Payouts!B737,4),MID(Payouts!B737,6,2),MID(Payouts!B737,9,2)))</f>
        <v/>
      </c>
      <c r="C735" s="8">
        <f>IF($A735="","",Payouts!C737)</f>
        <v/>
      </c>
      <c r="D735">
        <f>IF($A735="","",IF(SUMPRODUCT(MAX(IFERROR((ABS('Bank Import'!$C$4:$C$1003-$C735)&lt;0.005)*(ABS('Bank Import'!$A$4:$A$1003-$B735)&lt;=$J$1),0)*ROW('Bank Import'!$A$4:$A$1003)))=0,"",SUMPRODUCT(MAX(IFERROR((ABS('Bank Import'!$C$4:$C$1003-$C735)&lt;0.005)*(ABS('Bank Import'!$A$4:$A$1003-$B735)&lt;=$J$1),0)*ROW('Bank Import'!$A$4:$A$1003)))))</f>
        <v/>
      </c>
      <c r="E735" s="7">
        <f>IF(OR($A735="",$D735=""),"",INDEX('Bank Import'!$A$4:$A$1003,$D735-3))</f>
        <v/>
      </c>
      <c r="F735" s="8">
        <f>IF(OR($A735="",$D735=""),"",INDEX('Bank Import'!$C$4:$C$1003,$D735-3))</f>
        <v/>
      </c>
      <c r="G735">
        <f>IF($A735="","",IF($D735="","UNMATCHED","Matched"))</f>
        <v/>
      </c>
    </row>
    <row r="736">
      <c r="A736">
        <f>IF(Payouts!A738="","",Payouts!A738)</f>
        <v/>
      </c>
      <c r="B736" s="7">
        <f>IF($A736="","",DATE(LEFT(Payouts!B738,4),MID(Payouts!B738,6,2),MID(Payouts!B738,9,2)))</f>
        <v/>
      </c>
      <c r="C736" s="8">
        <f>IF($A736="","",Payouts!C738)</f>
        <v/>
      </c>
      <c r="D736">
        <f>IF($A736="","",IF(SUMPRODUCT(MAX(IFERROR((ABS('Bank Import'!$C$4:$C$1003-$C736)&lt;0.005)*(ABS('Bank Import'!$A$4:$A$1003-$B736)&lt;=$J$1),0)*ROW('Bank Import'!$A$4:$A$1003)))=0,"",SUMPRODUCT(MAX(IFERROR((ABS('Bank Import'!$C$4:$C$1003-$C736)&lt;0.005)*(ABS('Bank Import'!$A$4:$A$1003-$B736)&lt;=$J$1),0)*ROW('Bank Import'!$A$4:$A$1003)))))</f>
        <v/>
      </c>
      <c r="E736" s="7">
        <f>IF(OR($A736="",$D736=""),"",INDEX('Bank Import'!$A$4:$A$1003,$D736-3))</f>
        <v/>
      </c>
      <c r="F736" s="8">
        <f>IF(OR($A736="",$D736=""),"",INDEX('Bank Import'!$C$4:$C$1003,$D736-3))</f>
        <v/>
      </c>
      <c r="G736">
        <f>IF($A736="","",IF($D736="","UNMATCHED","Matched"))</f>
        <v/>
      </c>
    </row>
    <row r="737">
      <c r="A737">
        <f>IF(Payouts!A739="","",Payouts!A739)</f>
        <v/>
      </c>
      <c r="B737" s="7">
        <f>IF($A737="","",DATE(LEFT(Payouts!B739,4),MID(Payouts!B739,6,2),MID(Payouts!B739,9,2)))</f>
        <v/>
      </c>
      <c r="C737" s="8">
        <f>IF($A737="","",Payouts!C739)</f>
        <v/>
      </c>
      <c r="D737">
        <f>IF($A737="","",IF(SUMPRODUCT(MAX(IFERROR((ABS('Bank Import'!$C$4:$C$1003-$C737)&lt;0.005)*(ABS('Bank Import'!$A$4:$A$1003-$B737)&lt;=$J$1),0)*ROW('Bank Import'!$A$4:$A$1003)))=0,"",SUMPRODUCT(MAX(IFERROR((ABS('Bank Import'!$C$4:$C$1003-$C737)&lt;0.005)*(ABS('Bank Import'!$A$4:$A$1003-$B737)&lt;=$J$1),0)*ROW('Bank Import'!$A$4:$A$1003)))))</f>
        <v/>
      </c>
      <c r="E737" s="7">
        <f>IF(OR($A737="",$D737=""),"",INDEX('Bank Import'!$A$4:$A$1003,$D737-3))</f>
        <v/>
      </c>
      <c r="F737" s="8">
        <f>IF(OR($A737="",$D737=""),"",INDEX('Bank Import'!$C$4:$C$1003,$D737-3))</f>
        <v/>
      </c>
      <c r="G737">
        <f>IF($A737="","",IF($D737="","UNMATCHED","Matched"))</f>
        <v/>
      </c>
    </row>
    <row r="738">
      <c r="A738">
        <f>IF(Payouts!A740="","",Payouts!A740)</f>
        <v/>
      </c>
      <c r="B738" s="7">
        <f>IF($A738="","",DATE(LEFT(Payouts!B740,4),MID(Payouts!B740,6,2),MID(Payouts!B740,9,2)))</f>
        <v/>
      </c>
      <c r="C738" s="8">
        <f>IF($A738="","",Payouts!C740)</f>
        <v/>
      </c>
      <c r="D738">
        <f>IF($A738="","",IF(SUMPRODUCT(MAX(IFERROR((ABS('Bank Import'!$C$4:$C$1003-$C738)&lt;0.005)*(ABS('Bank Import'!$A$4:$A$1003-$B738)&lt;=$J$1),0)*ROW('Bank Import'!$A$4:$A$1003)))=0,"",SUMPRODUCT(MAX(IFERROR((ABS('Bank Import'!$C$4:$C$1003-$C738)&lt;0.005)*(ABS('Bank Import'!$A$4:$A$1003-$B738)&lt;=$J$1),0)*ROW('Bank Import'!$A$4:$A$1003)))))</f>
        <v/>
      </c>
      <c r="E738" s="7">
        <f>IF(OR($A738="",$D738=""),"",INDEX('Bank Import'!$A$4:$A$1003,$D738-3))</f>
        <v/>
      </c>
      <c r="F738" s="8">
        <f>IF(OR($A738="",$D738=""),"",INDEX('Bank Import'!$C$4:$C$1003,$D738-3))</f>
        <v/>
      </c>
      <c r="G738">
        <f>IF($A738="","",IF($D738="","UNMATCHED","Matched"))</f>
        <v/>
      </c>
    </row>
    <row r="739">
      <c r="A739">
        <f>IF(Payouts!A741="","",Payouts!A741)</f>
        <v/>
      </c>
      <c r="B739" s="7">
        <f>IF($A739="","",DATE(LEFT(Payouts!B741,4),MID(Payouts!B741,6,2),MID(Payouts!B741,9,2)))</f>
        <v/>
      </c>
      <c r="C739" s="8">
        <f>IF($A739="","",Payouts!C741)</f>
        <v/>
      </c>
      <c r="D739">
        <f>IF($A739="","",IF(SUMPRODUCT(MAX(IFERROR((ABS('Bank Import'!$C$4:$C$1003-$C739)&lt;0.005)*(ABS('Bank Import'!$A$4:$A$1003-$B739)&lt;=$J$1),0)*ROW('Bank Import'!$A$4:$A$1003)))=0,"",SUMPRODUCT(MAX(IFERROR((ABS('Bank Import'!$C$4:$C$1003-$C739)&lt;0.005)*(ABS('Bank Import'!$A$4:$A$1003-$B739)&lt;=$J$1),0)*ROW('Bank Import'!$A$4:$A$1003)))))</f>
        <v/>
      </c>
      <c r="E739" s="7">
        <f>IF(OR($A739="",$D739=""),"",INDEX('Bank Import'!$A$4:$A$1003,$D739-3))</f>
        <v/>
      </c>
      <c r="F739" s="8">
        <f>IF(OR($A739="",$D739=""),"",INDEX('Bank Import'!$C$4:$C$1003,$D739-3))</f>
        <v/>
      </c>
      <c r="G739">
        <f>IF($A739="","",IF($D739="","UNMATCHED","Matched"))</f>
        <v/>
      </c>
    </row>
    <row r="740">
      <c r="A740">
        <f>IF(Payouts!A742="","",Payouts!A742)</f>
        <v/>
      </c>
      <c r="B740" s="7">
        <f>IF($A740="","",DATE(LEFT(Payouts!B742,4),MID(Payouts!B742,6,2),MID(Payouts!B742,9,2)))</f>
        <v/>
      </c>
      <c r="C740" s="8">
        <f>IF($A740="","",Payouts!C742)</f>
        <v/>
      </c>
      <c r="D740">
        <f>IF($A740="","",IF(SUMPRODUCT(MAX(IFERROR((ABS('Bank Import'!$C$4:$C$1003-$C740)&lt;0.005)*(ABS('Bank Import'!$A$4:$A$1003-$B740)&lt;=$J$1),0)*ROW('Bank Import'!$A$4:$A$1003)))=0,"",SUMPRODUCT(MAX(IFERROR((ABS('Bank Import'!$C$4:$C$1003-$C740)&lt;0.005)*(ABS('Bank Import'!$A$4:$A$1003-$B740)&lt;=$J$1),0)*ROW('Bank Import'!$A$4:$A$1003)))))</f>
        <v/>
      </c>
      <c r="E740" s="7">
        <f>IF(OR($A740="",$D740=""),"",INDEX('Bank Import'!$A$4:$A$1003,$D740-3))</f>
        <v/>
      </c>
      <c r="F740" s="8">
        <f>IF(OR($A740="",$D740=""),"",INDEX('Bank Import'!$C$4:$C$1003,$D740-3))</f>
        <v/>
      </c>
      <c r="G740">
        <f>IF($A740="","",IF($D740="","UNMATCHED","Matched"))</f>
        <v/>
      </c>
    </row>
    <row r="741">
      <c r="A741">
        <f>IF(Payouts!A743="","",Payouts!A743)</f>
        <v/>
      </c>
      <c r="B741" s="7">
        <f>IF($A741="","",DATE(LEFT(Payouts!B743,4),MID(Payouts!B743,6,2),MID(Payouts!B743,9,2)))</f>
        <v/>
      </c>
      <c r="C741" s="8">
        <f>IF($A741="","",Payouts!C743)</f>
        <v/>
      </c>
      <c r="D741">
        <f>IF($A741="","",IF(SUMPRODUCT(MAX(IFERROR((ABS('Bank Import'!$C$4:$C$1003-$C741)&lt;0.005)*(ABS('Bank Import'!$A$4:$A$1003-$B741)&lt;=$J$1),0)*ROW('Bank Import'!$A$4:$A$1003)))=0,"",SUMPRODUCT(MAX(IFERROR((ABS('Bank Import'!$C$4:$C$1003-$C741)&lt;0.005)*(ABS('Bank Import'!$A$4:$A$1003-$B741)&lt;=$J$1),0)*ROW('Bank Import'!$A$4:$A$1003)))))</f>
        <v/>
      </c>
      <c r="E741" s="7">
        <f>IF(OR($A741="",$D741=""),"",INDEX('Bank Import'!$A$4:$A$1003,$D741-3))</f>
        <v/>
      </c>
      <c r="F741" s="8">
        <f>IF(OR($A741="",$D741=""),"",INDEX('Bank Import'!$C$4:$C$1003,$D741-3))</f>
        <v/>
      </c>
      <c r="G741">
        <f>IF($A741="","",IF($D741="","UNMATCHED","Matched"))</f>
        <v/>
      </c>
    </row>
    <row r="742">
      <c r="A742">
        <f>IF(Payouts!A744="","",Payouts!A744)</f>
        <v/>
      </c>
      <c r="B742" s="7">
        <f>IF($A742="","",DATE(LEFT(Payouts!B744,4),MID(Payouts!B744,6,2),MID(Payouts!B744,9,2)))</f>
        <v/>
      </c>
      <c r="C742" s="8">
        <f>IF($A742="","",Payouts!C744)</f>
        <v/>
      </c>
      <c r="D742">
        <f>IF($A742="","",IF(SUMPRODUCT(MAX(IFERROR((ABS('Bank Import'!$C$4:$C$1003-$C742)&lt;0.005)*(ABS('Bank Import'!$A$4:$A$1003-$B742)&lt;=$J$1),0)*ROW('Bank Import'!$A$4:$A$1003)))=0,"",SUMPRODUCT(MAX(IFERROR((ABS('Bank Import'!$C$4:$C$1003-$C742)&lt;0.005)*(ABS('Bank Import'!$A$4:$A$1003-$B742)&lt;=$J$1),0)*ROW('Bank Import'!$A$4:$A$1003)))))</f>
        <v/>
      </c>
      <c r="E742" s="7">
        <f>IF(OR($A742="",$D742=""),"",INDEX('Bank Import'!$A$4:$A$1003,$D742-3))</f>
        <v/>
      </c>
      <c r="F742" s="8">
        <f>IF(OR($A742="",$D742=""),"",INDEX('Bank Import'!$C$4:$C$1003,$D742-3))</f>
        <v/>
      </c>
      <c r="G742">
        <f>IF($A742="","",IF($D742="","UNMATCHED","Matched"))</f>
        <v/>
      </c>
    </row>
    <row r="743">
      <c r="A743">
        <f>IF(Payouts!A745="","",Payouts!A745)</f>
        <v/>
      </c>
      <c r="B743" s="7">
        <f>IF($A743="","",DATE(LEFT(Payouts!B745,4),MID(Payouts!B745,6,2),MID(Payouts!B745,9,2)))</f>
        <v/>
      </c>
      <c r="C743" s="8">
        <f>IF($A743="","",Payouts!C745)</f>
        <v/>
      </c>
      <c r="D743">
        <f>IF($A743="","",IF(SUMPRODUCT(MAX(IFERROR((ABS('Bank Import'!$C$4:$C$1003-$C743)&lt;0.005)*(ABS('Bank Import'!$A$4:$A$1003-$B743)&lt;=$J$1),0)*ROW('Bank Import'!$A$4:$A$1003)))=0,"",SUMPRODUCT(MAX(IFERROR((ABS('Bank Import'!$C$4:$C$1003-$C743)&lt;0.005)*(ABS('Bank Import'!$A$4:$A$1003-$B743)&lt;=$J$1),0)*ROW('Bank Import'!$A$4:$A$1003)))))</f>
        <v/>
      </c>
      <c r="E743" s="7">
        <f>IF(OR($A743="",$D743=""),"",INDEX('Bank Import'!$A$4:$A$1003,$D743-3))</f>
        <v/>
      </c>
      <c r="F743" s="8">
        <f>IF(OR($A743="",$D743=""),"",INDEX('Bank Import'!$C$4:$C$1003,$D743-3))</f>
        <v/>
      </c>
      <c r="G743">
        <f>IF($A743="","",IF($D743="","UNMATCHED","Matched"))</f>
        <v/>
      </c>
    </row>
    <row r="744">
      <c r="A744">
        <f>IF(Payouts!A746="","",Payouts!A746)</f>
        <v/>
      </c>
      <c r="B744" s="7">
        <f>IF($A744="","",DATE(LEFT(Payouts!B746,4),MID(Payouts!B746,6,2),MID(Payouts!B746,9,2)))</f>
        <v/>
      </c>
      <c r="C744" s="8">
        <f>IF($A744="","",Payouts!C746)</f>
        <v/>
      </c>
      <c r="D744">
        <f>IF($A744="","",IF(SUMPRODUCT(MAX(IFERROR((ABS('Bank Import'!$C$4:$C$1003-$C744)&lt;0.005)*(ABS('Bank Import'!$A$4:$A$1003-$B744)&lt;=$J$1),0)*ROW('Bank Import'!$A$4:$A$1003)))=0,"",SUMPRODUCT(MAX(IFERROR((ABS('Bank Import'!$C$4:$C$1003-$C744)&lt;0.005)*(ABS('Bank Import'!$A$4:$A$1003-$B744)&lt;=$J$1),0)*ROW('Bank Import'!$A$4:$A$1003)))))</f>
        <v/>
      </c>
      <c r="E744" s="7">
        <f>IF(OR($A744="",$D744=""),"",INDEX('Bank Import'!$A$4:$A$1003,$D744-3))</f>
        <v/>
      </c>
      <c r="F744" s="8">
        <f>IF(OR($A744="",$D744=""),"",INDEX('Bank Import'!$C$4:$C$1003,$D744-3))</f>
        <v/>
      </c>
      <c r="G744">
        <f>IF($A744="","",IF($D744="","UNMATCHED","Matched"))</f>
        <v/>
      </c>
    </row>
    <row r="745">
      <c r="A745">
        <f>IF(Payouts!A747="","",Payouts!A747)</f>
        <v/>
      </c>
      <c r="B745" s="7">
        <f>IF($A745="","",DATE(LEFT(Payouts!B747,4),MID(Payouts!B747,6,2),MID(Payouts!B747,9,2)))</f>
        <v/>
      </c>
      <c r="C745" s="8">
        <f>IF($A745="","",Payouts!C747)</f>
        <v/>
      </c>
      <c r="D745">
        <f>IF($A745="","",IF(SUMPRODUCT(MAX(IFERROR((ABS('Bank Import'!$C$4:$C$1003-$C745)&lt;0.005)*(ABS('Bank Import'!$A$4:$A$1003-$B745)&lt;=$J$1),0)*ROW('Bank Import'!$A$4:$A$1003)))=0,"",SUMPRODUCT(MAX(IFERROR((ABS('Bank Import'!$C$4:$C$1003-$C745)&lt;0.005)*(ABS('Bank Import'!$A$4:$A$1003-$B745)&lt;=$J$1),0)*ROW('Bank Import'!$A$4:$A$1003)))))</f>
        <v/>
      </c>
      <c r="E745" s="7">
        <f>IF(OR($A745="",$D745=""),"",INDEX('Bank Import'!$A$4:$A$1003,$D745-3))</f>
        <v/>
      </c>
      <c r="F745" s="8">
        <f>IF(OR($A745="",$D745=""),"",INDEX('Bank Import'!$C$4:$C$1003,$D745-3))</f>
        <v/>
      </c>
      <c r="G745">
        <f>IF($A745="","",IF($D745="","UNMATCHED","Matched"))</f>
        <v/>
      </c>
    </row>
    <row r="746">
      <c r="A746">
        <f>IF(Payouts!A748="","",Payouts!A748)</f>
        <v/>
      </c>
      <c r="B746" s="7">
        <f>IF($A746="","",DATE(LEFT(Payouts!B748,4),MID(Payouts!B748,6,2),MID(Payouts!B748,9,2)))</f>
        <v/>
      </c>
      <c r="C746" s="8">
        <f>IF($A746="","",Payouts!C748)</f>
        <v/>
      </c>
      <c r="D746">
        <f>IF($A746="","",IF(SUMPRODUCT(MAX(IFERROR((ABS('Bank Import'!$C$4:$C$1003-$C746)&lt;0.005)*(ABS('Bank Import'!$A$4:$A$1003-$B746)&lt;=$J$1),0)*ROW('Bank Import'!$A$4:$A$1003)))=0,"",SUMPRODUCT(MAX(IFERROR((ABS('Bank Import'!$C$4:$C$1003-$C746)&lt;0.005)*(ABS('Bank Import'!$A$4:$A$1003-$B746)&lt;=$J$1),0)*ROW('Bank Import'!$A$4:$A$1003)))))</f>
        <v/>
      </c>
      <c r="E746" s="7">
        <f>IF(OR($A746="",$D746=""),"",INDEX('Bank Import'!$A$4:$A$1003,$D746-3))</f>
        <v/>
      </c>
      <c r="F746" s="8">
        <f>IF(OR($A746="",$D746=""),"",INDEX('Bank Import'!$C$4:$C$1003,$D746-3))</f>
        <v/>
      </c>
      <c r="G746">
        <f>IF($A746="","",IF($D746="","UNMATCHED","Matched"))</f>
        <v/>
      </c>
    </row>
    <row r="747">
      <c r="A747">
        <f>IF(Payouts!A749="","",Payouts!A749)</f>
        <v/>
      </c>
      <c r="B747" s="7">
        <f>IF($A747="","",DATE(LEFT(Payouts!B749,4),MID(Payouts!B749,6,2),MID(Payouts!B749,9,2)))</f>
        <v/>
      </c>
      <c r="C747" s="8">
        <f>IF($A747="","",Payouts!C749)</f>
        <v/>
      </c>
      <c r="D747">
        <f>IF($A747="","",IF(SUMPRODUCT(MAX(IFERROR((ABS('Bank Import'!$C$4:$C$1003-$C747)&lt;0.005)*(ABS('Bank Import'!$A$4:$A$1003-$B747)&lt;=$J$1),0)*ROW('Bank Import'!$A$4:$A$1003)))=0,"",SUMPRODUCT(MAX(IFERROR((ABS('Bank Import'!$C$4:$C$1003-$C747)&lt;0.005)*(ABS('Bank Import'!$A$4:$A$1003-$B747)&lt;=$J$1),0)*ROW('Bank Import'!$A$4:$A$1003)))))</f>
        <v/>
      </c>
      <c r="E747" s="7">
        <f>IF(OR($A747="",$D747=""),"",INDEX('Bank Import'!$A$4:$A$1003,$D747-3))</f>
        <v/>
      </c>
      <c r="F747" s="8">
        <f>IF(OR($A747="",$D747=""),"",INDEX('Bank Import'!$C$4:$C$1003,$D747-3))</f>
        <v/>
      </c>
      <c r="G747">
        <f>IF($A747="","",IF($D747="","UNMATCHED","Matched"))</f>
        <v/>
      </c>
    </row>
    <row r="748">
      <c r="A748">
        <f>IF(Payouts!A750="","",Payouts!A750)</f>
        <v/>
      </c>
      <c r="B748" s="7">
        <f>IF($A748="","",DATE(LEFT(Payouts!B750,4),MID(Payouts!B750,6,2),MID(Payouts!B750,9,2)))</f>
        <v/>
      </c>
      <c r="C748" s="8">
        <f>IF($A748="","",Payouts!C750)</f>
        <v/>
      </c>
      <c r="D748">
        <f>IF($A748="","",IF(SUMPRODUCT(MAX(IFERROR((ABS('Bank Import'!$C$4:$C$1003-$C748)&lt;0.005)*(ABS('Bank Import'!$A$4:$A$1003-$B748)&lt;=$J$1),0)*ROW('Bank Import'!$A$4:$A$1003)))=0,"",SUMPRODUCT(MAX(IFERROR((ABS('Bank Import'!$C$4:$C$1003-$C748)&lt;0.005)*(ABS('Bank Import'!$A$4:$A$1003-$B748)&lt;=$J$1),0)*ROW('Bank Import'!$A$4:$A$1003)))))</f>
        <v/>
      </c>
      <c r="E748" s="7">
        <f>IF(OR($A748="",$D748=""),"",INDEX('Bank Import'!$A$4:$A$1003,$D748-3))</f>
        <v/>
      </c>
      <c r="F748" s="8">
        <f>IF(OR($A748="",$D748=""),"",INDEX('Bank Import'!$C$4:$C$1003,$D748-3))</f>
        <v/>
      </c>
      <c r="G748">
        <f>IF($A748="","",IF($D748="","UNMATCHED","Matched"))</f>
        <v/>
      </c>
    </row>
    <row r="749">
      <c r="A749">
        <f>IF(Payouts!A751="","",Payouts!A751)</f>
        <v/>
      </c>
      <c r="B749" s="7">
        <f>IF($A749="","",DATE(LEFT(Payouts!B751,4),MID(Payouts!B751,6,2),MID(Payouts!B751,9,2)))</f>
        <v/>
      </c>
      <c r="C749" s="8">
        <f>IF($A749="","",Payouts!C751)</f>
        <v/>
      </c>
      <c r="D749">
        <f>IF($A749="","",IF(SUMPRODUCT(MAX(IFERROR((ABS('Bank Import'!$C$4:$C$1003-$C749)&lt;0.005)*(ABS('Bank Import'!$A$4:$A$1003-$B749)&lt;=$J$1),0)*ROW('Bank Import'!$A$4:$A$1003)))=0,"",SUMPRODUCT(MAX(IFERROR((ABS('Bank Import'!$C$4:$C$1003-$C749)&lt;0.005)*(ABS('Bank Import'!$A$4:$A$1003-$B749)&lt;=$J$1),0)*ROW('Bank Import'!$A$4:$A$1003)))))</f>
        <v/>
      </c>
      <c r="E749" s="7">
        <f>IF(OR($A749="",$D749=""),"",INDEX('Bank Import'!$A$4:$A$1003,$D749-3))</f>
        <v/>
      </c>
      <c r="F749" s="8">
        <f>IF(OR($A749="",$D749=""),"",INDEX('Bank Import'!$C$4:$C$1003,$D749-3))</f>
        <v/>
      </c>
      <c r="G749">
        <f>IF($A749="","",IF($D749="","UNMATCHED","Matched"))</f>
        <v/>
      </c>
    </row>
    <row r="750">
      <c r="A750">
        <f>IF(Payouts!A752="","",Payouts!A752)</f>
        <v/>
      </c>
      <c r="B750" s="7">
        <f>IF($A750="","",DATE(LEFT(Payouts!B752,4),MID(Payouts!B752,6,2),MID(Payouts!B752,9,2)))</f>
        <v/>
      </c>
      <c r="C750" s="8">
        <f>IF($A750="","",Payouts!C752)</f>
        <v/>
      </c>
      <c r="D750">
        <f>IF($A750="","",IF(SUMPRODUCT(MAX(IFERROR((ABS('Bank Import'!$C$4:$C$1003-$C750)&lt;0.005)*(ABS('Bank Import'!$A$4:$A$1003-$B750)&lt;=$J$1),0)*ROW('Bank Import'!$A$4:$A$1003)))=0,"",SUMPRODUCT(MAX(IFERROR((ABS('Bank Import'!$C$4:$C$1003-$C750)&lt;0.005)*(ABS('Bank Import'!$A$4:$A$1003-$B750)&lt;=$J$1),0)*ROW('Bank Import'!$A$4:$A$1003)))))</f>
        <v/>
      </c>
      <c r="E750" s="7">
        <f>IF(OR($A750="",$D750=""),"",INDEX('Bank Import'!$A$4:$A$1003,$D750-3))</f>
        <v/>
      </c>
      <c r="F750" s="8">
        <f>IF(OR($A750="",$D750=""),"",INDEX('Bank Import'!$C$4:$C$1003,$D750-3))</f>
        <v/>
      </c>
      <c r="G750">
        <f>IF($A750="","",IF($D750="","UNMATCHED","Matched"))</f>
        <v/>
      </c>
    </row>
    <row r="751">
      <c r="A751">
        <f>IF(Payouts!A753="","",Payouts!A753)</f>
        <v/>
      </c>
      <c r="B751" s="7">
        <f>IF($A751="","",DATE(LEFT(Payouts!B753,4),MID(Payouts!B753,6,2),MID(Payouts!B753,9,2)))</f>
        <v/>
      </c>
      <c r="C751" s="8">
        <f>IF($A751="","",Payouts!C753)</f>
        <v/>
      </c>
      <c r="D751">
        <f>IF($A751="","",IF(SUMPRODUCT(MAX(IFERROR((ABS('Bank Import'!$C$4:$C$1003-$C751)&lt;0.005)*(ABS('Bank Import'!$A$4:$A$1003-$B751)&lt;=$J$1),0)*ROW('Bank Import'!$A$4:$A$1003)))=0,"",SUMPRODUCT(MAX(IFERROR((ABS('Bank Import'!$C$4:$C$1003-$C751)&lt;0.005)*(ABS('Bank Import'!$A$4:$A$1003-$B751)&lt;=$J$1),0)*ROW('Bank Import'!$A$4:$A$1003)))))</f>
        <v/>
      </c>
      <c r="E751" s="7">
        <f>IF(OR($A751="",$D751=""),"",INDEX('Bank Import'!$A$4:$A$1003,$D751-3))</f>
        <v/>
      </c>
      <c r="F751" s="8">
        <f>IF(OR($A751="",$D751=""),"",INDEX('Bank Import'!$C$4:$C$1003,$D751-3))</f>
        <v/>
      </c>
      <c r="G751">
        <f>IF($A751="","",IF($D751="","UNMATCHED","Matched"))</f>
        <v/>
      </c>
    </row>
    <row r="752">
      <c r="A752">
        <f>IF(Payouts!A754="","",Payouts!A754)</f>
        <v/>
      </c>
      <c r="B752" s="7">
        <f>IF($A752="","",DATE(LEFT(Payouts!B754,4),MID(Payouts!B754,6,2),MID(Payouts!B754,9,2)))</f>
        <v/>
      </c>
      <c r="C752" s="8">
        <f>IF($A752="","",Payouts!C754)</f>
        <v/>
      </c>
      <c r="D752">
        <f>IF($A752="","",IF(SUMPRODUCT(MAX(IFERROR((ABS('Bank Import'!$C$4:$C$1003-$C752)&lt;0.005)*(ABS('Bank Import'!$A$4:$A$1003-$B752)&lt;=$J$1),0)*ROW('Bank Import'!$A$4:$A$1003)))=0,"",SUMPRODUCT(MAX(IFERROR((ABS('Bank Import'!$C$4:$C$1003-$C752)&lt;0.005)*(ABS('Bank Import'!$A$4:$A$1003-$B752)&lt;=$J$1),0)*ROW('Bank Import'!$A$4:$A$1003)))))</f>
        <v/>
      </c>
      <c r="E752" s="7">
        <f>IF(OR($A752="",$D752=""),"",INDEX('Bank Import'!$A$4:$A$1003,$D752-3))</f>
        <v/>
      </c>
      <c r="F752" s="8">
        <f>IF(OR($A752="",$D752=""),"",INDEX('Bank Import'!$C$4:$C$1003,$D752-3))</f>
        <v/>
      </c>
      <c r="G752">
        <f>IF($A752="","",IF($D752="","UNMATCHED","Matched"))</f>
        <v/>
      </c>
    </row>
    <row r="753">
      <c r="A753">
        <f>IF(Payouts!A755="","",Payouts!A755)</f>
        <v/>
      </c>
      <c r="B753" s="7">
        <f>IF($A753="","",DATE(LEFT(Payouts!B755,4),MID(Payouts!B755,6,2),MID(Payouts!B755,9,2)))</f>
        <v/>
      </c>
      <c r="C753" s="8">
        <f>IF($A753="","",Payouts!C755)</f>
        <v/>
      </c>
      <c r="D753">
        <f>IF($A753="","",IF(SUMPRODUCT(MAX(IFERROR((ABS('Bank Import'!$C$4:$C$1003-$C753)&lt;0.005)*(ABS('Bank Import'!$A$4:$A$1003-$B753)&lt;=$J$1),0)*ROW('Bank Import'!$A$4:$A$1003)))=0,"",SUMPRODUCT(MAX(IFERROR((ABS('Bank Import'!$C$4:$C$1003-$C753)&lt;0.005)*(ABS('Bank Import'!$A$4:$A$1003-$B753)&lt;=$J$1),0)*ROW('Bank Import'!$A$4:$A$1003)))))</f>
        <v/>
      </c>
      <c r="E753" s="7">
        <f>IF(OR($A753="",$D753=""),"",INDEX('Bank Import'!$A$4:$A$1003,$D753-3))</f>
        <v/>
      </c>
      <c r="F753" s="8">
        <f>IF(OR($A753="",$D753=""),"",INDEX('Bank Import'!$C$4:$C$1003,$D753-3))</f>
        <v/>
      </c>
      <c r="G753">
        <f>IF($A753="","",IF($D753="","UNMATCHED","Matched"))</f>
        <v/>
      </c>
    </row>
    <row r="754">
      <c r="A754">
        <f>IF(Payouts!A756="","",Payouts!A756)</f>
        <v/>
      </c>
      <c r="B754" s="7">
        <f>IF($A754="","",DATE(LEFT(Payouts!B756,4),MID(Payouts!B756,6,2),MID(Payouts!B756,9,2)))</f>
        <v/>
      </c>
      <c r="C754" s="8">
        <f>IF($A754="","",Payouts!C756)</f>
        <v/>
      </c>
      <c r="D754">
        <f>IF($A754="","",IF(SUMPRODUCT(MAX(IFERROR((ABS('Bank Import'!$C$4:$C$1003-$C754)&lt;0.005)*(ABS('Bank Import'!$A$4:$A$1003-$B754)&lt;=$J$1),0)*ROW('Bank Import'!$A$4:$A$1003)))=0,"",SUMPRODUCT(MAX(IFERROR((ABS('Bank Import'!$C$4:$C$1003-$C754)&lt;0.005)*(ABS('Bank Import'!$A$4:$A$1003-$B754)&lt;=$J$1),0)*ROW('Bank Import'!$A$4:$A$1003)))))</f>
        <v/>
      </c>
      <c r="E754" s="7">
        <f>IF(OR($A754="",$D754=""),"",INDEX('Bank Import'!$A$4:$A$1003,$D754-3))</f>
        <v/>
      </c>
      <c r="F754" s="8">
        <f>IF(OR($A754="",$D754=""),"",INDEX('Bank Import'!$C$4:$C$1003,$D754-3))</f>
        <v/>
      </c>
      <c r="G754">
        <f>IF($A754="","",IF($D754="","UNMATCHED","Matched"))</f>
        <v/>
      </c>
    </row>
    <row r="755">
      <c r="A755">
        <f>IF(Payouts!A757="","",Payouts!A757)</f>
        <v/>
      </c>
      <c r="B755" s="7">
        <f>IF($A755="","",DATE(LEFT(Payouts!B757,4),MID(Payouts!B757,6,2),MID(Payouts!B757,9,2)))</f>
        <v/>
      </c>
      <c r="C755" s="8">
        <f>IF($A755="","",Payouts!C757)</f>
        <v/>
      </c>
      <c r="D755">
        <f>IF($A755="","",IF(SUMPRODUCT(MAX(IFERROR((ABS('Bank Import'!$C$4:$C$1003-$C755)&lt;0.005)*(ABS('Bank Import'!$A$4:$A$1003-$B755)&lt;=$J$1),0)*ROW('Bank Import'!$A$4:$A$1003)))=0,"",SUMPRODUCT(MAX(IFERROR((ABS('Bank Import'!$C$4:$C$1003-$C755)&lt;0.005)*(ABS('Bank Import'!$A$4:$A$1003-$B755)&lt;=$J$1),0)*ROW('Bank Import'!$A$4:$A$1003)))))</f>
        <v/>
      </c>
      <c r="E755" s="7">
        <f>IF(OR($A755="",$D755=""),"",INDEX('Bank Import'!$A$4:$A$1003,$D755-3))</f>
        <v/>
      </c>
      <c r="F755" s="8">
        <f>IF(OR($A755="",$D755=""),"",INDEX('Bank Import'!$C$4:$C$1003,$D755-3))</f>
        <v/>
      </c>
      <c r="G755">
        <f>IF($A755="","",IF($D755="","UNMATCHED","Matched"))</f>
        <v/>
      </c>
    </row>
    <row r="756">
      <c r="A756">
        <f>IF(Payouts!A758="","",Payouts!A758)</f>
        <v/>
      </c>
      <c r="B756" s="7">
        <f>IF($A756="","",DATE(LEFT(Payouts!B758,4),MID(Payouts!B758,6,2),MID(Payouts!B758,9,2)))</f>
        <v/>
      </c>
      <c r="C756" s="8">
        <f>IF($A756="","",Payouts!C758)</f>
        <v/>
      </c>
      <c r="D756">
        <f>IF($A756="","",IF(SUMPRODUCT(MAX(IFERROR((ABS('Bank Import'!$C$4:$C$1003-$C756)&lt;0.005)*(ABS('Bank Import'!$A$4:$A$1003-$B756)&lt;=$J$1),0)*ROW('Bank Import'!$A$4:$A$1003)))=0,"",SUMPRODUCT(MAX(IFERROR((ABS('Bank Import'!$C$4:$C$1003-$C756)&lt;0.005)*(ABS('Bank Import'!$A$4:$A$1003-$B756)&lt;=$J$1),0)*ROW('Bank Import'!$A$4:$A$1003)))))</f>
        <v/>
      </c>
      <c r="E756" s="7">
        <f>IF(OR($A756="",$D756=""),"",INDEX('Bank Import'!$A$4:$A$1003,$D756-3))</f>
        <v/>
      </c>
      <c r="F756" s="8">
        <f>IF(OR($A756="",$D756=""),"",INDEX('Bank Import'!$C$4:$C$1003,$D756-3))</f>
        <v/>
      </c>
      <c r="G756">
        <f>IF($A756="","",IF($D756="","UNMATCHED","Matched"))</f>
        <v/>
      </c>
    </row>
    <row r="757">
      <c r="A757">
        <f>IF(Payouts!A759="","",Payouts!A759)</f>
        <v/>
      </c>
      <c r="B757" s="7">
        <f>IF($A757="","",DATE(LEFT(Payouts!B759,4),MID(Payouts!B759,6,2),MID(Payouts!B759,9,2)))</f>
        <v/>
      </c>
      <c r="C757" s="8">
        <f>IF($A757="","",Payouts!C759)</f>
        <v/>
      </c>
      <c r="D757">
        <f>IF($A757="","",IF(SUMPRODUCT(MAX(IFERROR((ABS('Bank Import'!$C$4:$C$1003-$C757)&lt;0.005)*(ABS('Bank Import'!$A$4:$A$1003-$B757)&lt;=$J$1),0)*ROW('Bank Import'!$A$4:$A$1003)))=0,"",SUMPRODUCT(MAX(IFERROR((ABS('Bank Import'!$C$4:$C$1003-$C757)&lt;0.005)*(ABS('Bank Import'!$A$4:$A$1003-$B757)&lt;=$J$1),0)*ROW('Bank Import'!$A$4:$A$1003)))))</f>
        <v/>
      </c>
      <c r="E757" s="7">
        <f>IF(OR($A757="",$D757=""),"",INDEX('Bank Import'!$A$4:$A$1003,$D757-3))</f>
        <v/>
      </c>
      <c r="F757" s="8">
        <f>IF(OR($A757="",$D757=""),"",INDEX('Bank Import'!$C$4:$C$1003,$D757-3))</f>
        <v/>
      </c>
      <c r="G757">
        <f>IF($A757="","",IF($D757="","UNMATCHED","Matched"))</f>
        <v/>
      </c>
    </row>
    <row r="758">
      <c r="A758">
        <f>IF(Payouts!A760="","",Payouts!A760)</f>
        <v/>
      </c>
      <c r="B758" s="7">
        <f>IF($A758="","",DATE(LEFT(Payouts!B760,4),MID(Payouts!B760,6,2),MID(Payouts!B760,9,2)))</f>
        <v/>
      </c>
      <c r="C758" s="8">
        <f>IF($A758="","",Payouts!C760)</f>
        <v/>
      </c>
      <c r="D758">
        <f>IF($A758="","",IF(SUMPRODUCT(MAX(IFERROR((ABS('Bank Import'!$C$4:$C$1003-$C758)&lt;0.005)*(ABS('Bank Import'!$A$4:$A$1003-$B758)&lt;=$J$1),0)*ROW('Bank Import'!$A$4:$A$1003)))=0,"",SUMPRODUCT(MAX(IFERROR((ABS('Bank Import'!$C$4:$C$1003-$C758)&lt;0.005)*(ABS('Bank Import'!$A$4:$A$1003-$B758)&lt;=$J$1),0)*ROW('Bank Import'!$A$4:$A$1003)))))</f>
        <v/>
      </c>
      <c r="E758" s="7">
        <f>IF(OR($A758="",$D758=""),"",INDEX('Bank Import'!$A$4:$A$1003,$D758-3))</f>
        <v/>
      </c>
      <c r="F758" s="8">
        <f>IF(OR($A758="",$D758=""),"",INDEX('Bank Import'!$C$4:$C$1003,$D758-3))</f>
        <v/>
      </c>
      <c r="G758">
        <f>IF($A758="","",IF($D758="","UNMATCHED","Matched"))</f>
        <v/>
      </c>
    </row>
    <row r="759">
      <c r="A759">
        <f>IF(Payouts!A761="","",Payouts!A761)</f>
        <v/>
      </c>
      <c r="B759" s="7">
        <f>IF($A759="","",DATE(LEFT(Payouts!B761,4),MID(Payouts!B761,6,2),MID(Payouts!B761,9,2)))</f>
        <v/>
      </c>
      <c r="C759" s="8">
        <f>IF($A759="","",Payouts!C761)</f>
        <v/>
      </c>
      <c r="D759">
        <f>IF($A759="","",IF(SUMPRODUCT(MAX(IFERROR((ABS('Bank Import'!$C$4:$C$1003-$C759)&lt;0.005)*(ABS('Bank Import'!$A$4:$A$1003-$B759)&lt;=$J$1),0)*ROW('Bank Import'!$A$4:$A$1003)))=0,"",SUMPRODUCT(MAX(IFERROR((ABS('Bank Import'!$C$4:$C$1003-$C759)&lt;0.005)*(ABS('Bank Import'!$A$4:$A$1003-$B759)&lt;=$J$1),0)*ROW('Bank Import'!$A$4:$A$1003)))))</f>
        <v/>
      </c>
      <c r="E759" s="7">
        <f>IF(OR($A759="",$D759=""),"",INDEX('Bank Import'!$A$4:$A$1003,$D759-3))</f>
        <v/>
      </c>
      <c r="F759" s="8">
        <f>IF(OR($A759="",$D759=""),"",INDEX('Bank Import'!$C$4:$C$1003,$D759-3))</f>
        <v/>
      </c>
      <c r="G759">
        <f>IF($A759="","",IF($D759="","UNMATCHED","Matched"))</f>
        <v/>
      </c>
    </row>
    <row r="760">
      <c r="A760">
        <f>IF(Payouts!A762="","",Payouts!A762)</f>
        <v/>
      </c>
      <c r="B760" s="7">
        <f>IF($A760="","",DATE(LEFT(Payouts!B762,4),MID(Payouts!B762,6,2),MID(Payouts!B762,9,2)))</f>
        <v/>
      </c>
      <c r="C760" s="8">
        <f>IF($A760="","",Payouts!C762)</f>
        <v/>
      </c>
      <c r="D760">
        <f>IF($A760="","",IF(SUMPRODUCT(MAX(IFERROR((ABS('Bank Import'!$C$4:$C$1003-$C760)&lt;0.005)*(ABS('Bank Import'!$A$4:$A$1003-$B760)&lt;=$J$1),0)*ROW('Bank Import'!$A$4:$A$1003)))=0,"",SUMPRODUCT(MAX(IFERROR((ABS('Bank Import'!$C$4:$C$1003-$C760)&lt;0.005)*(ABS('Bank Import'!$A$4:$A$1003-$B760)&lt;=$J$1),0)*ROW('Bank Import'!$A$4:$A$1003)))))</f>
        <v/>
      </c>
      <c r="E760" s="7">
        <f>IF(OR($A760="",$D760=""),"",INDEX('Bank Import'!$A$4:$A$1003,$D760-3))</f>
        <v/>
      </c>
      <c r="F760" s="8">
        <f>IF(OR($A760="",$D760=""),"",INDEX('Bank Import'!$C$4:$C$1003,$D760-3))</f>
        <v/>
      </c>
      <c r="G760">
        <f>IF($A760="","",IF($D760="","UNMATCHED","Matched"))</f>
        <v/>
      </c>
    </row>
    <row r="761">
      <c r="A761">
        <f>IF(Payouts!A763="","",Payouts!A763)</f>
        <v/>
      </c>
      <c r="B761" s="7">
        <f>IF($A761="","",DATE(LEFT(Payouts!B763,4),MID(Payouts!B763,6,2),MID(Payouts!B763,9,2)))</f>
        <v/>
      </c>
      <c r="C761" s="8">
        <f>IF($A761="","",Payouts!C763)</f>
        <v/>
      </c>
      <c r="D761">
        <f>IF($A761="","",IF(SUMPRODUCT(MAX(IFERROR((ABS('Bank Import'!$C$4:$C$1003-$C761)&lt;0.005)*(ABS('Bank Import'!$A$4:$A$1003-$B761)&lt;=$J$1),0)*ROW('Bank Import'!$A$4:$A$1003)))=0,"",SUMPRODUCT(MAX(IFERROR((ABS('Bank Import'!$C$4:$C$1003-$C761)&lt;0.005)*(ABS('Bank Import'!$A$4:$A$1003-$B761)&lt;=$J$1),0)*ROW('Bank Import'!$A$4:$A$1003)))))</f>
        <v/>
      </c>
      <c r="E761" s="7">
        <f>IF(OR($A761="",$D761=""),"",INDEX('Bank Import'!$A$4:$A$1003,$D761-3))</f>
        <v/>
      </c>
      <c r="F761" s="8">
        <f>IF(OR($A761="",$D761=""),"",INDEX('Bank Import'!$C$4:$C$1003,$D761-3))</f>
        <v/>
      </c>
      <c r="G761">
        <f>IF($A761="","",IF($D761="","UNMATCHED","Matched"))</f>
        <v/>
      </c>
    </row>
    <row r="762">
      <c r="A762">
        <f>IF(Payouts!A764="","",Payouts!A764)</f>
        <v/>
      </c>
      <c r="B762" s="7">
        <f>IF($A762="","",DATE(LEFT(Payouts!B764,4),MID(Payouts!B764,6,2),MID(Payouts!B764,9,2)))</f>
        <v/>
      </c>
      <c r="C762" s="8">
        <f>IF($A762="","",Payouts!C764)</f>
        <v/>
      </c>
      <c r="D762">
        <f>IF($A762="","",IF(SUMPRODUCT(MAX(IFERROR((ABS('Bank Import'!$C$4:$C$1003-$C762)&lt;0.005)*(ABS('Bank Import'!$A$4:$A$1003-$B762)&lt;=$J$1),0)*ROW('Bank Import'!$A$4:$A$1003)))=0,"",SUMPRODUCT(MAX(IFERROR((ABS('Bank Import'!$C$4:$C$1003-$C762)&lt;0.005)*(ABS('Bank Import'!$A$4:$A$1003-$B762)&lt;=$J$1),0)*ROW('Bank Import'!$A$4:$A$1003)))))</f>
        <v/>
      </c>
      <c r="E762" s="7">
        <f>IF(OR($A762="",$D762=""),"",INDEX('Bank Import'!$A$4:$A$1003,$D762-3))</f>
        <v/>
      </c>
      <c r="F762" s="8">
        <f>IF(OR($A762="",$D762=""),"",INDEX('Bank Import'!$C$4:$C$1003,$D762-3))</f>
        <v/>
      </c>
      <c r="G762">
        <f>IF($A762="","",IF($D762="","UNMATCHED","Matched"))</f>
        <v/>
      </c>
    </row>
    <row r="763">
      <c r="A763">
        <f>IF(Payouts!A765="","",Payouts!A765)</f>
        <v/>
      </c>
      <c r="B763" s="7">
        <f>IF($A763="","",DATE(LEFT(Payouts!B765,4),MID(Payouts!B765,6,2),MID(Payouts!B765,9,2)))</f>
        <v/>
      </c>
      <c r="C763" s="8">
        <f>IF($A763="","",Payouts!C765)</f>
        <v/>
      </c>
      <c r="D763">
        <f>IF($A763="","",IF(SUMPRODUCT(MAX(IFERROR((ABS('Bank Import'!$C$4:$C$1003-$C763)&lt;0.005)*(ABS('Bank Import'!$A$4:$A$1003-$B763)&lt;=$J$1),0)*ROW('Bank Import'!$A$4:$A$1003)))=0,"",SUMPRODUCT(MAX(IFERROR((ABS('Bank Import'!$C$4:$C$1003-$C763)&lt;0.005)*(ABS('Bank Import'!$A$4:$A$1003-$B763)&lt;=$J$1),0)*ROW('Bank Import'!$A$4:$A$1003)))))</f>
        <v/>
      </c>
      <c r="E763" s="7">
        <f>IF(OR($A763="",$D763=""),"",INDEX('Bank Import'!$A$4:$A$1003,$D763-3))</f>
        <v/>
      </c>
      <c r="F763" s="8">
        <f>IF(OR($A763="",$D763=""),"",INDEX('Bank Import'!$C$4:$C$1003,$D763-3))</f>
        <v/>
      </c>
      <c r="G763">
        <f>IF($A763="","",IF($D763="","UNMATCHED","Matched"))</f>
        <v/>
      </c>
    </row>
    <row r="764">
      <c r="A764">
        <f>IF(Payouts!A766="","",Payouts!A766)</f>
        <v/>
      </c>
      <c r="B764" s="7">
        <f>IF($A764="","",DATE(LEFT(Payouts!B766,4),MID(Payouts!B766,6,2),MID(Payouts!B766,9,2)))</f>
        <v/>
      </c>
      <c r="C764" s="8">
        <f>IF($A764="","",Payouts!C766)</f>
        <v/>
      </c>
      <c r="D764">
        <f>IF($A764="","",IF(SUMPRODUCT(MAX(IFERROR((ABS('Bank Import'!$C$4:$C$1003-$C764)&lt;0.005)*(ABS('Bank Import'!$A$4:$A$1003-$B764)&lt;=$J$1),0)*ROW('Bank Import'!$A$4:$A$1003)))=0,"",SUMPRODUCT(MAX(IFERROR((ABS('Bank Import'!$C$4:$C$1003-$C764)&lt;0.005)*(ABS('Bank Import'!$A$4:$A$1003-$B764)&lt;=$J$1),0)*ROW('Bank Import'!$A$4:$A$1003)))))</f>
        <v/>
      </c>
      <c r="E764" s="7">
        <f>IF(OR($A764="",$D764=""),"",INDEX('Bank Import'!$A$4:$A$1003,$D764-3))</f>
        <v/>
      </c>
      <c r="F764" s="8">
        <f>IF(OR($A764="",$D764=""),"",INDEX('Bank Import'!$C$4:$C$1003,$D764-3))</f>
        <v/>
      </c>
      <c r="G764">
        <f>IF($A764="","",IF($D764="","UNMATCHED","Matched"))</f>
        <v/>
      </c>
    </row>
    <row r="765">
      <c r="A765">
        <f>IF(Payouts!A767="","",Payouts!A767)</f>
        <v/>
      </c>
      <c r="B765" s="7">
        <f>IF($A765="","",DATE(LEFT(Payouts!B767,4),MID(Payouts!B767,6,2),MID(Payouts!B767,9,2)))</f>
        <v/>
      </c>
      <c r="C765" s="8">
        <f>IF($A765="","",Payouts!C767)</f>
        <v/>
      </c>
      <c r="D765">
        <f>IF($A765="","",IF(SUMPRODUCT(MAX(IFERROR((ABS('Bank Import'!$C$4:$C$1003-$C765)&lt;0.005)*(ABS('Bank Import'!$A$4:$A$1003-$B765)&lt;=$J$1),0)*ROW('Bank Import'!$A$4:$A$1003)))=0,"",SUMPRODUCT(MAX(IFERROR((ABS('Bank Import'!$C$4:$C$1003-$C765)&lt;0.005)*(ABS('Bank Import'!$A$4:$A$1003-$B765)&lt;=$J$1),0)*ROW('Bank Import'!$A$4:$A$1003)))))</f>
        <v/>
      </c>
      <c r="E765" s="7">
        <f>IF(OR($A765="",$D765=""),"",INDEX('Bank Import'!$A$4:$A$1003,$D765-3))</f>
        <v/>
      </c>
      <c r="F765" s="8">
        <f>IF(OR($A765="",$D765=""),"",INDEX('Bank Import'!$C$4:$C$1003,$D765-3))</f>
        <v/>
      </c>
      <c r="G765">
        <f>IF($A765="","",IF($D765="","UNMATCHED","Matched"))</f>
        <v/>
      </c>
    </row>
    <row r="766">
      <c r="A766">
        <f>IF(Payouts!A768="","",Payouts!A768)</f>
        <v/>
      </c>
      <c r="B766" s="7">
        <f>IF($A766="","",DATE(LEFT(Payouts!B768,4),MID(Payouts!B768,6,2),MID(Payouts!B768,9,2)))</f>
        <v/>
      </c>
      <c r="C766" s="8">
        <f>IF($A766="","",Payouts!C768)</f>
        <v/>
      </c>
      <c r="D766">
        <f>IF($A766="","",IF(SUMPRODUCT(MAX(IFERROR((ABS('Bank Import'!$C$4:$C$1003-$C766)&lt;0.005)*(ABS('Bank Import'!$A$4:$A$1003-$B766)&lt;=$J$1),0)*ROW('Bank Import'!$A$4:$A$1003)))=0,"",SUMPRODUCT(MAX(IFERROR((ABS('Bank Import'!$C$4:$C$1003-$C766)&lt;0.005)*(ABS('Bank Import'!$A$4:$A$1003-$B766)&lt;=$J$1),0)*ROW('Bank Import'!$A$4:$A$1003)))))</f>
        <v/>
      </c>
      <c r="E766" s="7">
        <f>IF(OR($A766="",$D766=""),"",INDEX('Bank Import'!$A$4:$A$1003,$D766-3))</f>
        <v/>
      </c>
      <c r="F766" s="8">
        <f>IF(OR($A766="",$D766=""),"",INDEX('Bank Import'!$C$4:$C$1003,$D766-3))</f>
        <v/>
      </c>
      <c r="G766">
        <f>IF($A766="","",IF($D766="","UNMATCHED","Matched"))</f>
        <v/>
      </c>
    </row>
    <row r="767">
      <c r="A767">
        <f>IF(Payouts!A769="","",Payouts!A769)</f>
        <v/>
      </c>
      <c r="B767" s="7">
        <f>IF($A767="","",DATE(LEFT(Payouts!B769,4),MID(Payouts!B769,6,2),MID(Payouts!B769,9,2)))</f>
        <v/>
      </c>
      <c r="C767" s="8">
        <f>IF($A767="","",Payouts!C769)</f>
        <v/>
      </c>
      <c r="D767">
        <f>IF($A767="","",IF(SUMPRODUCT(MAX(IFERROR((ABS('Bank Import'!$C$4:$C$1003-$C767)&lt;0.005)*(ABS('Bank Import'!$A$4:$A$1003-$B767)&lt;=$J$1),0)*ROW('Bank Import'!$A$4:$A$1003)))=0,"",SUMPRODUCT(MAX(IFERROR((ABS('Bank Import'!$C$4:$C$1003-$C767)&lt;0.005)*(ABS('Bank Import'!$A$4:$A$1003-$B767)&lt;=$J$1),0)*ROW('Bank Import'!$A$4:$A$1003)))))</f>
        <v/>
      </c>
      <c r="E767" s="7">
        <f>IF(OR($A767="",$D767=""),"",INDEX('Bank Import'!$A$4:$A$1003,$D767-3))</f>
        <v/>
      </c>
      <c r="F767" s="8">
        <f>IF(OR($A767="",$D767=""),"",INDEX('Bank Import'!$C$4:$C$1003,$D767-3))</f>
        <v/>
      </c>
      <c r="G767">
        <f>IF($A767="","",IF($D767="","UNMATCHED","Matched"))</f>
        <v/>
      </c>
    </row>
    <row r="768">
      <c r="A768">
        <f>IF(Payouts!A770="","",Payouts!A770)</f>
        <v/>
      </c>
      <c r="B768" s="7">
        <f>IF($A768="","",DATE(LEFT(Payouts!B770,4),MID(Payouts!B770,6,2),MID(Payouts!B770,9,2)))</f>
        <v/>
      </c>
      <c r="C768" s="8">
        <f>IF($A768="","",Payouts!C770)</f>
        <v/>
      </c>
      <c r="D768">
        <f>IF($A768="","",IF(SUMPRODUCT(MAX(IFERROR((ABS('Bank Import'!$C$4:$C$1003-$C768)&lt;0.005)*(ABS('Bank Import'!$A$4:$A$1003-$B768)&lt;=$J$1),0)*ROW('Bank Import'!$A$4:$A$1003)))=0,"",SUMPRODUCT(MAX(IFERROR((ABS('Bank Import'!$C$4:$C$1003-$C768)&lt;0.005)*(ABS('Bank Import'!$A$4:$A$1003-$B768)&lt;=$J$1),0)*ROW('Bank Import'!$A$4:$A$1003)))))</f>
        <v/>
      </c>
      <c r="E768" s="7">
        <f>IF(OR($A768="",$D768=""),"",INDEX('Bank Import'!$A$4:$A$1003,$D768-3))</f>
        <v/>
      </c>
      <c r="F768" s="8">
        <f>IF(OR($A768="",$D768=""),"",INDEX('Bank Import'!$C$4:$C$1003,$D768-3))</f>
        <v/>
      </c>
      <c r="G768">
        <f>IF($A768="","",IF($D768="","UNMATCHED","Matched"))</f>
        <v/>
      </c>
    </row>
    <row r="769">
      <c r="A769">
        <f>IF(Payouts!A771="","",Payouts!A771)</f>
        <v/>
      </c>
      <c r="B769" s="7">
        <f>IF($A769="","",DATE(LEFT(Payouts!B771,4),MID(Payouts!B771,6,2),MID(Payouts!B771,9,2)))</f>
        <v/>
      </c>
      <c r="C769" s="8">
        <f>IF($A769="","",Payouts!C771)</f>
        <v/>
      </c>
      <c r="D769">
        <f>IF($A769="","",IF(SUMPRODUCT(MAX(IFERROR((ABS('Bank Import'!$C$4:$C$1003-$C769)&lt;0.005)*(ABS('Bank Import'!$A$4:$A$1003-$B769)&lt;=$J$1),0)*ROW('Bank Import'!$A$4:$A$1003)))=0,"",SUMPRODUCT(MAX(IFERROR((ABS('Bank Import'!$C$4:$C$1003-$C769)&lt;0.005)*(ABS('Bank Import'!$A$4:$A$1003-$B769)&lt;=$J$1),0)*ROW('Bank Import'!$A$4:$A$1003)))))</f>
        <v/>
      </c>
      <c r="E769" s="7">
        <f>IF(OR($A769="",$D769=""),"",INDEX('Bank Import'!$A$4:$A$1003,$D769-3))</f>
        <v/>
      </c>
      <c r="F769" s="8">
        <f>IF(OR($A769="",$D769=""),"",INDEX('Bank Import'!$C$4:$C$1003,$D769-3))</f>
        <v/>
      </c>
      <c r="G769">
        <f>IF($A769="","",IF($D769="","UNMATCHED","Matched"))</f>
        <v/>
      </c>
    </row>
    <row r="770">
      <c r="A770">
        <f>IF(Payouts!A772="","",Payouts!A772)</f>
        <v/>
      </c>
      <c r="B770" s="7">
        <f>IF($A770="","",DATE(LEFT(Payouts!B772,4),MID(Payouts!B772,6,2),MID(Payouts!B772,9,2)))</f>
        <v/>
      </c>
      <c r="C770" s="8">
        <f>IF($A770="","",Payouts!C772)</f>
        <v/>
      </c>
      <c r="D770">
        <f>IF($A770="","",IF(SUMPRODUCT(MAX(IFERROR((ABS('Bank Import'!$C$4:$C$1003-$C770)&lt;0.005)*(ABS('Bank Import'!$A$4:$A$1003-$B770)&lt;=$J$1),0)*ROW('Bank Import'!$A$4:$A$1003)))=0,"",SUMPRODUCT(MAX(IFERROR((ABS('Bank Import'!$C$4:$C$1003-$C770)&lt;0.005)*(ABS('Bank Import'!$A$4:$A$1003-$B770)&lt;=$J$1),0)*ROW('Bank Import'!$A$4:$A$1003)))))</f>
        <v/>
      </c>
      <c r="E770" s="7">
        <f>IF(OR($A770="",$D770=""),"",INDEX('Bank Import'!$A$4:$A$1003,$D770-3))</f>
        <v/>
      </c>
      <c r="F770" s="8">
        <f>IF(OR($A770="",$D770=""),"",INDEX('Bank Import'!$C$4:$C$1003,$D770-3))</f>
        <v/>
      </c>
      <c r="G770">
        <f>IF($A770="","",IF($D770="","UNMATCHED","Matched"))</f>
        <v/>
      </c>
    </row>
    <row r="771">
      <c r="A771">
        <f>IF(Payouts!A773="","",Payouts!A773)</f>
        <v/>
      </c>
      <c r="B771" s="7">
        <f>IF($A771="","",DATE(LEFT(Payouts!B773,4),MID(Payouts!B773,6,2),MID(Payouts!B773,9,2)))</f>
        <v/>
      </c>
      <c r="C771" s="8">
        <f>IF($A771="","",Payouts!C773)</f>
        <v/>
      </c>
      <c r="D771">
        <f>IF($A771="","",IF(SUMPRODUCT(MAX(IFERROR((ABS('Bank Import'!$C$4:$C$1003-$C771)&lt;0.005)*(ABS('Bank Import'!$A$4:$A$1003-$B771)&lt;=$J$1),0)*ROW('Bank Import'!$A$4:$A$1003)))=0,"",SUMPRODUCT(MAX(IFERROR((ABS('Bank Import'!$C$4:$C$1003-$C771)&lt;0.005)*(ABS('Bank Import'!$A$4:$A$1003-$B771)&lt;=$J$1),0)*ROW('Bank Import'!$A$4:$A$1003)))))</f>
        <v/>
      </c>
      <c r="E771" s="7">
        <f>IF(OR($A771="",$D771=""),"",INDEX('Bank Import'!$A$4:$A$1003,$D771-3))</f>
        <v/>
      </c>
      <c r="F771" s="8">
        <f>IF(OR($A771="",$D771=""),"",INDEX('Bank Import'!$C$4:$C$1003,$D771-3))</f>
        <v/>
      </c>
      <c r="G771">
        <f>IF($A771="","",IF($D771="","UNMATCHED","Matched"))</f>
        <v/>
      </c>
    </row>
    <row r="772">
      <c r="A772">
        <f>IF(Payouts!A774="","",Payouts!A774)</f>
        <v/>
      </c>
      <c r="B772" s="7">
        <f>IF($A772="","",DATE(LEFT(Payouts!B774,4),MID(Payouts!B774,6,2),MID(Payouts!B774,9,2)))</f>
        <v/>
      </c>
      <c r="C772" s="8">
        <f>IF($A772="","",Payouts!C774)</f>
        <v/>
      </c>
      <c r="D772">
        <f>IF($A772="","",IF(SUMPRODUCT(MAX(IFERROR((ABS('Bank Import'!$C$4:$C$1003-$C772)&lt;0.005)*(ABS('Bank Import'!$A$4:$A$1003-$B772)&lt;=$J$1),0)*ROW('Bank Import'!$A$4:$A$1003)))=0,"",SUMPRODUCT(MAX(IFERROR((ABS('Bank Import'!$C$4:$C$1003-$C772)&lt;0.005)*(ABS('Bank Import'!$A$4:$A$1003-$B772)&lt;=$J$1),0)*ROW('Bank Import'!$A$4:$A$1003)))))</f>
        <v/>
      </c>
      <c r="E772" s="7">
        <f>IF(OR($A772="",$D772=""),"",INDEX('Bank Import'!$A$4:$A$1003,$D772-3))</f>
        <v/>
      </c>
      <c r="F772" s="8">
        <f>IF(OR($A772="",$D772=""),"",INDEX('Bank Import'!$C$4:$C$1003,$D772-3))</f>
        <v/>
      </c>
      <c r="G772">
        <f>IF($A772="","",IF($D772="","UNMATCHED","Matched"))</f>
        <v/>
      </c>
    </row>
    <row r="773">
      <c r="A773">
        <f>IF(Payouts!A775="","",Payouts!A775)</f>
        <v/>
      </c>
      <c r="B773" s="7">
        <f>IF($A773="","",DATE(LEFT(Payouts!B775,4),MID(Payouts!B775,6,2),MID(Payouts!B775,9,2)))</f>
        <v/>
      </c>
      <c r="C773" s="8">
        <f>IF($A773="","",Payouts!C775)</f>
        <v/>
      </c>
      <c r="D773">
        <f>IF($A773="","",IF(SUMPRODUCT(MAX(IFERROR((ABS('Bank Import'!$C$4:$C$1003-$C773)&lt;0.005)*(ABS('Bank Import'!$A$4:$A$1003-$B773)&lt;=$J$1),0)*ROW('Bank Import'!$A$4:$A$1003)))=0,"",SUMPRODUCT(MAX(IFERROR((ABS('Bank Import'!$C$4:$C$1003-$C773)&lt;0.005)*(ABS('Bank Import'!$A$4:$A$1003-$B773)&lt;=$J$1),0)*ROW('Bank Import'!$A$4:$A$1003)))))</f>
        <v/>
      </c>
      <c r="E773" s="7">
        <f>IF(OR($A773="",$D773=""),"",INDEX('Bank Import'!$A$4:$A$1003,$D773-3))</f>
        <v/>
      </c>
      <c r="F773" s="8">
        <f>IF(OR($A773="",$D773=""),"",INDEX('Bank Import'!$C$4:$C$1003,$D773-3))</f>
        <v/>
      </c>
      <c r="G773">
        <f>IF($A773="","",IF($D773="","UNMATCHED","Matched"))</f>
        <v/>
      </c>
    </row>
    <row r="774">
      <c r="A774">
        <f>IF(Payouts!A776="","",Payouts!A776)</f>
        <v/>
      </c>
      <c r="B774" s="7">
        <f>IF($A774="","",DATE(LEFT(Payouts!B776,4),MID(Payouts!B776,6,2),MID(Payouts!B776,9,2)))</f>
        <v/>
      </c>
      <c r="C774" s="8">
        <f>IF($A774="","",Payouts!C776)</f>
        <v/>
      </c>
      <c r="D774">
        <f>IF($A774="","",IF(SUMPRODUCT(MAX(IFERROR((ABS('Bank Import'!$C$4:$C$1003-$C774)&lt;0.005)*(ABS('Bank Import'!$A$4:$A$1003-$B774)&lt;=$J$1),0)*ROW('Bank Import'!$A$4:$A$1003)))=0,"",SUMPRODUCT(MAX(IFERROR((ABS('Bank Import'!$C$4:$C$1003-$C774)&lt;0.005)*(ABS('Bank Import'!$A$4:$A$1003-$B774)&lt;=$J$1),0)*ROW('Bank Import'!$A$4:$A$1003)))))</f>
        <v/>
      </c>
      <c r="E774" s="7">
        <f>IF(OR($A774="",$D774=""),"",INDEX('Bank Import'!$A$4:$A$1003,$D774-3))</f>
        <v/>
      </c>
      <c r="F774" s="8">
        <f>IF(OR($A774="",$D774=""),"",INDEX('Bank Import'!$C$4:$C$1003,$D774-3))</f>
        <v/>
      </c>
      <c r="G774">
        <f>IF($A774="","",IF($D774="","UNMATCHED","Matched"))</f>
        <v/>
      </c>
    </row>
    <row r="775">
      <c r="A775">
        <f>IF(Payouts!A777="","",Payouts!A777)</f>
        <v/>
      </c>
      <c r="B775" s="7">
        <f>IF($A775="","",DATE(LEFT(Payouts!B777,4),MID(Payouts!B777,6,2),MID(Payouts!B777,9,2)))</f>
        <v/>
      </c>
      <c r="C775" s="8">
        <f>IF($A775="","",Payouts!C777)</f>
        <v/>
      </c>
      <c r="D775">
        <f>IF($A775="","",IF(SUMPRODUCT(MAX(IFERROR((ABS('Bank Import'!$C$4:$C$1003-$C775)&lt;0.005)*(ABS('Bank Import'!$A$4:$A$1003-$B775)&lt;=$J$1),0)*ROW('Bank Import'!$A$4:$A$1003)))=0,"",SUMPRODUCT(MAX(IFERROR((ABS('Bank Import'!$C$4:$C$1003-$C775)&lt;0.005)*(ABS('Bank Import'!$A$4:$A$1003-$B775)&lt;=$J$1),0)*ROW('Bank Import'!$A$4:$A$1003)))))</f>
        <v/>
      </c>
      <c r="E775" s="7">
        <f>IF(OR($A775="",$D775=""),"",INDEX('Bank Import'!$A$4:$A$1003,$D775-3))</f>
        <v/>
      </c>
      <c r="F775" s="8">
        <f>IF(OR($A775="",$D775=""),"",INDEX('Bank Import'!$C$4:$C$1003,$D775-3))</f>
        <v/>
      </c>
      <c r="G775">
        <f>IF($A775="","",IF($D775="","UNMATCHED","Matched"))</f>
        <v/>
      </c>
    </row>
    <row r="776">
      <c r="A776">
        <f>IF(Payouts!A778="","",Payouts!A778)</f>
        <v/>
      </c>
      <c r="B776" s="7">
        <f>IF($A776="","",DATE(LEFT(Payouts!B778,4),MID(Payouts!B778,6,2),MID(Payouts!B778,9,2)))</f>
        <v/>
      </c>
      <c r="C776" s="8">
        <f>IF($A776="","",Payouts!C778)</f>
        <v/>
      </c>
      <c r="D776">
        <f>IF($A776="","",IF(SUMPRODUCT(MAX(IFERROR((ABS('Bank Import'!$C$4:$C$1003-$C776)&lt;0.005)*(ABS('Bank Import'!$A$4:$A$1003-$B776)&lt;=$J$1),0)*ROW('Bank Import'!$A$4:$A$1003)))=0,"",SUMPRODUCT(MAX(IFERROR((ABS('Bank Import'!$C$4:$C$1003-$C776)&lt;0.005)*(ABS('Bank Import'!$A$4:$A$1003-$B776)&lt;=$J$1),0)*ROW('Bank Import'!$A$4:$A$1003)))))</f>
        <v/>
      </c>
      <c r="E776" s="7">
        <f>IF(OR($A776="",$D776=""),"",INDEX('Bank Import'!$A$4:$A$1003,$D776-3))</f>
        <v/>
      </c>
      <c r="F776" s="8">
        <f>IF(OR($A776="",$D776=""),"",INDEX('Bank Import'!$C$4:$C$1003,$D776-3))</f>
        <v/>
      </c>
      <c r="G776">
        <f>IF($A776="","",IF($D776="","UNMATCHED","Matched"))</f>
        <v/>
      </c>
    </row>
    <row r="777">
      <c r="A777">
        <f>IF(Payouts!A779="","",Payouts!A779)</f>
        <v/>
      </c>
      <c r="B777" s="7">
        <f>IF($A777="","",DATE(LEFT(Payouts!B779,4),MID(Payouts!B779,6,2),MID(Payouts!B779,9,2)))</f>
        <v/>
      </c>
      <c r="C777" s="8">
        <f>IF($A777="","",Payouts!C779)</f>
        <v/>
      </c>
      <c r="D777">
        <f>IF($A777="","",IF(SUMPRODUCT(MAX(IFERROR((ABS('Bank Import'!$C$4:$C$1003-$C777)&lt;0.005)*(ABS('Bank Import'!$A$4:$A$1003-$B777)&lt;=$J$1),0)*ROW('Bank Import'!$A$4:$A$1003)))=0,"",SUMPRODUCT(MAX(IFERROR((ABS('Bank Import'!$C$4:$C$1003-$C777)&lt;0.005)*(ABS('Bank Import'!$A$4:$A$1003-$B777)&lt;=$J$1),0)*ROW('Bank Import'!$A$4:$A$1003)))))</f>
        <v/>
      </c>
      <c r="E777" s="7">
        <f>IF(OR($A777="",$D777=""),"",INDEX('Bank Import'!$A$4:$A$1003,$D777-3))</f>
        <v/>
      </c>
      <c r="F777" s="8">
        <f>IF(OR($A777="",$D777=""),"",INDEX('Bank Import'!$C$4:$C$1003,$D777-3))</f>
        <v/>
      </c>
      <c r="G777">
        <f>IF($A777="","",IF($D777="","UNMATCHED","Matched"))</f>
        <v/>
      </c>
    </row>
    <row r="778">
      <c r="A778">
        <f>IF(Payouts!A780="","",Payouts!A780)</f>
        <v/>
      </c>
      <c r="B778" s="7">
        <f>IF($A778="","",DATE(LEFT(Payouts!B780,4),MID(Payouts!B780,6,2),MID(Payouts!B780,9,2)))</f>
        <v/>
      </c>
      <c r="C778" s="8">
        <f>IF($A778="","",Payouts!C780)</f>
        <v/>
      </c>
      <c r="D778">
        <f>IF($A778="","",IF(SUMPRODUCT(MAX(IFERROR((ABS('Bank Import'!$C$4:$C$1003-$C778)&lt;0.005)*(ABS('Bank Import'!$A$4:$A$1003-$B778)&lt;=$J$1),0)*ROW('Bank Import'!$A$4:$A$1003)))=0,"",SUMPRODUCT(MAX(IFERROR((ABS('Bank Import'!$C$4:$C$1003-$C778)&lt;0.005)*(ABS('Bank Import'!$A$4:$A$1003-$B778)&lt;=$J$1),0)*ROW('Bank Import'!$A$4:$A$1003)))))</f>
        <v/>
      </c>
      <c r="E778" s="7">
        <f>IF(OR($A778="",$D778=""),"",INDEX('Bank Import'!$A$4:$A$1003,$D778-3))</f>
        <v/>
      </c>
      <c r="F778" s="8">
        <f>IF(OR($A778="",$D778=""),"",INDEX('Bank Import'!$C$4:$C$1003,$D778-3))</f>
        <v/>
      </c>
      <c r="G778">
        <f>IF($A778="","",IF($D778="","UNMATCHED","Matched"))</f>
        <v/>
      </c>
    </row>
    <row r="779">
      <c r="A779">
        <f>IF(Payouts!A781="","",Payouts!A781)</f>
        <v/>
      </c>
      <c r="B779" s="7">
        <f>IF($A779="","",DATE(LEFT(Payouts!B781,4),MID(Payouts!B781,6,2),MID(Payouts!B781,9,2)))</f>
        <v/>
      </c>
      <c r="C779" s="8">
        <f>IF($A779="","",Payouts!C781)</f>
        <v/>
      </c>
      <c r="D779">
        <f>IF($A779="","",IF(SUMPRODUCT(MAX(IFERROR((ABS('Bank Import'!$C$4:$C$1003-$C779)&lt;0.005)*(ABS('Bank Import'!$A$4:$A$1003-$B779)&lt;=$J$1),0)*ROW('Bank Import'!$A$4:$A$1003)))=0,"",SUMPRODUCT(MAX(IFERROR((ABS('Bank Import'!$C$4:$C$1003-$C779)&lt;0.005)*(ABS('Bank Import'!$A$4:$A$1003-$B779)&lt;=$J$1),0)*ROW('Bank Import'!$A$4:$A$1003)))))</f>
        <v/>
      </c>
      <c r="E779" s="7">
        <f>IF(OR($A779="",$D779=""),"",INDEX('Bank Import'!$A$4:$A$1003,$D779-3))</f>
        <v/>
      </c>
      <c r="F779" s="8">
        <f>IF(OR($A779="",$D779=""),"",INDEX('Bank Import'!$C$4:$C$1003,$D779-3))</f>
        <v/>
      </c>
      <c r="G779">
        <f>IF($A779="","",IF($D779="","UNMATCHED","Matched"))</f>
        <v/>
      </c>
    </row>
    <row r="780">
      <c r="A780">
        <f>IF(Payouts!A782="","",Payouts!A782)</f>
        <v/>
      </c>
      <c r="B780" s="7">
        <f>IF($A780="","",DATE(LEFT(Payouts!B782,4),MID(Payouts!B782,6,2),MID(Payouts!B782,9,2)))</f>
        <v/>
      </c>
      <c r="C780" s="8">
        <f>IF($A780="","",Payouts!C782)</f>
        <v/>
      </c>
      <c r="D780">
        <f>IF($A780="","",IF(SUMPRODUCT(MAX(IFERROR((ABS('Bank Import'!$C$4:$C$1003-$C780)&lt;0.005)*(ABS('Bank Import'!$A$4:$A$1003-$B780)&lt;=$J$1),0)*ROW('Bank Import'!$A$4:$A$1003)))=0,"",SUMPRODUCT(MAX(IFERROR((ABS('Bank Import'!$C$4:$C$1003-$C780)&lt;0.005)*(ABS('Bank Import'!$A$4:$A$1003-$B780)&lt;=$J$1),0)*ROW('Bank Import'!$A$4:$A$1003)))))</f>
        <v/>
      </c>
      <c r="E780" s="7">
        <f>IF(OR($A780="",$D780=""),"",INDEX('Bank Import'!$A$4:$A$1003,$D780-3))</f>
        <v/>
      </c>
      <c r="F780" s="8">
        <f>IF(OR($A780="",$D780=""),"",INDEX('Bank Import'!$C$4:$C$1003,$D780-3))</f>
        <v/>
      </c>
      <c r="G780">
        <f>IF($A780="","",IF($D780="","UNMATCHED","Matched"))</f>
        <v/>
      </c>
    </row>
    <row r="781">
      <c r="A781">
        <f>IF(Payouts!A783="","",Payouts!A783)</f>
        <v/>
      </c>
      <c r="B781" s="7">
        <f>IF($A781="","",DATE(LEFT(Payouts!B783,4),MID(Payouts!B783,6,2),MID(Payouts!B783,9,2)))</f>
        <v/>
      </c>
      <c r="C781" s="8">
        <f>IF($A781="","",Payouts!C783)</f>
        <v/>
      </c>
      <c r="D781">
        <f>IF($A781="","",IF(SUMPRODUCT(MAX(IFERROR((ABS('Bank Import'!$C$4:$C$1003-$C781)&lt;0.005)*(ABS('Bank Import'!$A$4:$A$1003-$B781)&lt;=$J$1),0)*ROW('Bank Import'!$A$4:$A$1003)))=0,"",SUMPRODUCT(MAX(IFERROR((ABS('Bank Import'!$C$4:$C$1003-$C781)&lt;0.005)*(ABS('Bank Import'!$A$4:$A$1003-$B781)&lt;=$J$1),0)*ROW('Bank Import'!$A$4:$A$1003)))))</f>
        <v/>
      </c>
      <c r="E781" s="7">
        <f>IF(OR($A781="",$D781=""),"",INDEX('Bank Import'!$A$4:$A$1003,$D781-3))</f>
        <v/>
      </c>
      <c r="F781" s="8">
        <f>IF(OR($A781="",$D781=""),"",INDEX('Bank Import'!$C$4:$C$1003,$D781-3))</f>
        <v/>
      </c>
      <c r="G781">
        <f>IF($A781="","",IF($D781="","UNMATCHED","Matched"))</f>
        <v/>
      </c>
    </row>
    <row r="782">
      <c r="A782">
        <f>IF(Payouts!A784="","",Payouts!A784)</f>
        <v/>
      </c>
      <c r="B782" s="7">
        <f>IF($A782="","",DATE(LEFT(Payouts!B784,4),MID(Payouts!B784,6,2),MID(Payouts!B784,9,2)))</f>
        <v/>
      </c>
      <c r="C782" s="8">
        <f>IF($A782="","",Payouts!C784)</f>
        <v/>
      </c>
      <c r="D782">
        <f>IF($A782="","",IF(SUMPRODUCT(MAX(IFERROR((ABS('Bank Import'!$C$4:$C$1003-$C782)&lt;0.005)*(ABS('Bank Import'!$A$4:$A$1003-$B782)&lt;=$J$1),0)*ROW('Bank Import'!$A$4:$A$1003)))=0,"",SUMPRODUCT(MAX(IFERROR((ABS('Bank Import'!$C$4:$C$1003-$C782)&lt;0.005)*(ABS('Bank Import'!$A$4:$A$1003-$B782)&lt;=$J$1),0)*ROW('Bank Import'!$A$4:$A$1003)))))</f>
        <v/>
      </c>
      <c r="E782" s="7">
        <f>IF(OR($A782="",$D782=""),"",INDEX('Bank Import'!$A$4:$A$1003,$D782-3))</f>
        <v/>
      </c>
      <c r="F782" s="8">
        <f>IF(OR($A782="",$D782=""),"",INDEX('Bank Import'!$C$4:$C$1003,$D782-3))</f>
        <v/>
      </c>
      <c r="G782">
        <f>IF($A782="","",IF($D782="","UNMATCHED","Matched"))</f>
        <v/>
      </c>
    </row>
    <row r="783">
      <c r="A783">
        <f>IF(Payouts!A785="","",Payouts!A785)</f>
        <v/>
      </c>
      <c r="B783" s="7">
        <f>IF($A783="","",DATE(LEFT(Payouts!B785,4),MID(Payouts!B785,6,2),MID(Payouts!B785,9,2)))</f>
        <v/>
      </c>
      <c r="C783" s="8">
        <f>IF($A783="","",Payouts!C785)</f>
        <v/>
      </c>
      <c r="D783">
        <f>IF($A783="","",IF(SUMPRODUCT(MAX(IFERROR((ABS('Bank Import'!$C$4:$C$1003-$C783)&lt;0.005)*(ABS('Bank Import'!$A$4:$A$1003-$B783)&lt;=$J$1),0)*ROW('Bank Import'!$A$4:$A$1003)))=0,"",SUMPRODUCT(MAX(IFERROR((ABS('Bank Import'!$C$4:$C$1003-$C783)&lt;0.005)*(ABS('Bank Import'!$A$4:$A$1003-$B783)&lt;=$J$1),0)*ROW('Bank Import'!$A$4:$A$1003)))))</f>
        <v/>
      </c>
      <c r="E783" s="7">
        <f>IF(OR($A783="",$D783=""),"",INDEX('Bank Import'!$A$4:$A$1003,$D783-3))</f>
        <v/>
      </c>
      <c r="F783" s="8">
        <f>IF(OR($A783="",$D783=""),"",INDEX('Bank Import'!$C$4:$C$1003,$D783-3))</f>
        <v/>
      </c>
      <c r="G783">
        <f>IF($A783="","",IF($D783="","UNMATCHED","Matched"))</f>
        <v/>
      </c>
    </row>
    <row r="784">
      <c r="A784">
        <f>IF(Payouts!A786="","",Payouts!A786)</f>
        <v/>
      </c>
      <c r="B784" s="7">
        <f>IF($A784="","",DATE(LEFT(Payouts!B786,4),MID(Payouts!B786,6,2),MID(Payouts!B786,9,2)))</f>
        <v/>
      </c>
      <c r="C784" s="8">
        <f>IF($A784="","",Payouts!C786)</f>
        <v/>
      </c>
      <c r="D784">
        <f>IF($A784="","",IF(SUMPRODUCT(MAX(IFERROR((ABS('Bank Import'!$C$4:$C$1003-$C784)&lt;0.005)*(ABS('Bank Import'!$A$4:$A$1003-$B784)&lt;=$J$1),0)*ROW('Bank Import'!$A$4:$A$1003)))=0,"",SUMPRODUCT(MAX(IFERROR((ABS('Bank Import'!$C$4:$C$1003-$C784)&lt;0.005)*(ABS('Bank Import'!$A$4:$A$1003-$B784)&lt;=$J$1),0)*ROW('Bank Import'!$A$4:$A$1003)))))</f>
        <v/>
      </c>
      <c r="E784" s="7">
        <f>IF(OR($A784="",$D784=""),"",INDEX('Bank Import'!$A$4:$A$1003,$D784-3))</f>
        <v/>
      </c>
      <c r="F784" s="8">
        <f>IF(OR($A784="",$D784=""),"",INDEX('Bank Import'!$C$4:$C$1003,$D784-3))</f>
        <v/>
      </c>
      <c r="G784">
        <f>IF($A784="","",IF($D784="","UNMATCHED","Matched"))</f>
        <v/>
      </c>
    </row>
    <row r="785">
      <c r="A785">
        <f>IF(Payouts!A787="","",Payouts!A787)</f>
        <v/>
      </c>
      <c r="B785" s="7">
        <f>IF($A785="","",DATE(LEFT(Payouts!B787,4),MID(Payouts!B787,6,2),MID(Payouts!B787,9,2)))</f>
        <v/>
      </c>
      <c r="C785" s="8">
        <f>IF($A785="","",Payouts!C787)</f>
        <v/>
      </c>
      <c r="D785">
        <f>IF($A785="","",IF(SUMPRODUCT(MAX(IFERROR((ABS('Bank Import'!$C$4:$C$1003-$C785)&lt;0.005)*(ABS('Bank Import'!$A$4:$A$1003-$B785)&lt;=$J$1),0)*ROW('Bank Import'!$A$4:$A$1003)))=0,"",SUMPRODUCT(MAX(IFERROR((ABS('Bank Import'!$C$4:$C$1003-$C785)&lt;0.005)*(ABS('Bank Import'!$A$4:$A$1003-$B785)&lt;=$J$1),0)*ROW('Bank Import'!$A$4:$A$1003)))))</f>
        <v/>
      </c>
      <c r="E785" s="7">
        <f>IF(OR($A785="",$D785=""),"",INDEX('Bank Import'!$A$4:$A$1003,$D785-3))</f>
        <v/>
      </c>
      <c r="F785" s="8">
        <f>IF(OR($A785="",$D785=""),"",INDEX('Bank Import'!$C$4:$C$1003,$D785-3))</f>
        <v/>
      </c>
      <c r="G785">
        <f>IF($A785="","",IF($D785="","UNMATCHED","Matched"))</f>
        <v/>
      </c>
    </row>
    <row r="786">
      <c r="A786">
        <f>IF(Payouts!A788="","",Payouts!A788)</f>
        <v/>
      </c>
      <c r="B786" s="7">
        <f>IF($A786="","",DATE(LEFT(Payouts!B788,4),MID(Payouts!B788,6,2),MID(Payouts!B788,9,2)))</f>
        <v/>
      </c>
      <c r="C786" s="8">
        <f>IF($A786="","",Payouts!C788)</f>
        <v/>
      </c>
      <c r="D786">
        <f>IF($A786="","",IF(SUMPRODUCT(MAX(IFERROR((ABS('Bank Import'!$C$4:$C$1003-$C786)&lt;0.005)*(ABS('Bank Import'!$A$4:$A$1003-$B786)&lt;=$J$1),0)*ROW('Bank Import'!$A$4:$A$1003)))=0,"",SUMPRODUCT(MAX(IFERROR((ABS('Bank Import'!$C$4:$C$1003-$C786)&lt;0.005)*(ABS('Bank Import'!$A$4:$A$1003-$B786)&lt;=$J$1),0)*ROW('Bank Import'!$A$4:$A$1003)))))</f>
        <v/>
      </c>
      <c r="E786" s="7">
        <f>IF(OR($A786="",$D786=""),"",INDEX('Bank Import'!$A$4:$A$1003,$D786-3))</f>
        <v/>
      </c>
      <c r="F786" s="8">
        <f>IF(OR($A786="",$D786=""),"",INDEX('Bank Import'!$C$4:$C$1003,$D786-3))</f>
        <v/>
      </c>
      <c r="G786">
        <f>IF($A786="","",IF($D786="","UNMATCHED","Matched"))</f>
        <v/>
      </c>
    </row>
    <row r="787">
      <c r="A787">
        <f>IF(Payouts!A789="","",Payouts!A789)</f>
        <v/>
      </c>
      <c r="B787" s="7">
        <f>IF($A787="","",DATE(LEFT(Payouts!B789,4),MID(Payouts!B789,6,2),MID(Payouts!B789,9,2)))</f>
        <v/>
      </c>
      <c r="C787" s="8">
        <f>IF($A787="","",Payouts!C789)</f>
        <v/>
      </c>
      <c r="D787">
        <f>IF($A787="","",IF(SUMPRODUCT(MAX(IFERROR((ABS('Bank Import'!$C$4:$C$1003-$C787)&lt;0.005)*(ABS('Bank Import'!$A$4:$A$1003-$B787)&lt;=$J$1),0)*ROW('Bank Import'!$A$4:$A$1003)))=0,"",SUMPRODUCT(MAX(IFERROR((ABS('Bank Import'!$C$4:$C$1003-$C787)&lt;0.005)*(ABS('Bank Import'!$A$4:$A$1003-$B787)&lt;=$J$1),0)*ROW('Bank Import'!$A$4:$A$1003)))))</f>
        <v/>
      </c>
      <c r="E787" s="7">
        <f>IF(OR($A787="",$D787=""),"",INDEX('Bank Import'!$A$4:$A$1003,$D787-3))</f>
        <v/>
      </c>
      <c r="F787" s="8">
        <f>IF(OR($A787="",$D787=""),"",INDEX('Bank Import'!$C$4:$C$1003,$D787-3))</f>
        <v/>
      </c>
      <c r="G787">
        <f>IF($A787="","",IF($D787="","UNMATCHED","Matched"))</f>
        <v/>
      </c>
    </row>
    <row r="788">
      <c r="A788">
        <f>IF(Payouts!A790="","",Payouts!A790)</f>
        <v/>
      </c>
      <c r="B788" s="7">
        <f>IF($A788="","",DATE(LEFT(Payouts!B790,4),MID(Payouts!B790,6,2),MID(Payouts!B790,9,2)))</f>
        <v/>
      </c>
      <c r="C788" s="8">
        <f>IF($A788="","",Payouts!C790)</f>
        <v/>
      </c>
      <c r="D788">
        <f>IF($A788="","",IF(SUMPRODUCT(MAX(IFERROR((ABS('Bank Import'!$C$4:$C$1003-$C788)&lt;0.005)*(ABS('Bank Import'!$A$4:$A$1003-$B788)&lt;=$J$1),0)*ROW('Bank Import'!$A$4:$A$1003)))=0,"",SUMPRODUCT(MAX(IFERROR((ABS('Bank Import'!$C$4:$C$1003-$C788)&lt;0.005)*(ABS('Bank Import'!$A$4:$A$1003-$B788)&lt;=$J$1),0)*ROW('Bank Import'!$A$4:$A$1003)))))</f>
        <v/>
      </c>
      <c r="E788" s="7">
        <f>IF(OR($A788="",$D788=""),"",INDEX('Bank Import'!$A$4:$A$1003,$D788-3))</f>
        <v/>
      </c>
      <c r="F788" s="8">
        <f>IF(OR($A788="",$D788=""),"",INDEX('Bank Import'!$C$4:$C$1003,$D788-3))</f>
        <v/>
      </c>
      <c r="G788">
        <f>IF($A788="","",IF($D788="","UNMATCHED","Matched"))</f>
        <v/>
      </c>
    </row>
    <row r="789">
      <c r="A789">
        <f>IF(Payouts!A791="","",Payouts!A791)</f>
        <v/>
      </c>
      <c r="B789" s="7">
        <f>IF($A789="","",DATE(LEFT(Payouts!B791,4),MID(Payouts!B791,6,2),MID(Payouts!B791,9,2)))</f>
        <v/>
      </c>
      <c r="C789" s="8">
        <f>IF($A789="","",Payouts!C791)</f>
        <v/>
      </c>
      <c r="D789">
        <f>IF($A789="","",IF(SUMPRODUCT(MAX(IFERROR((ABS('Bank Import'!$C$4:$C$1003-$C789)&lt;0.005)*(ABS('Bank Import'!$A$4:$A$1003-$B789)&lt;=$J$1),0)*ROW('Bank Import'!$A$4:$A$1003)))=0,"",SUMPRODUCT(MAX(IFERROR((ABS('Bank Import'!$C$4:$C$1003-$C789)&lt;0.005)*(ABS('Bank Import'!$A$4:$A$1003-$B789)&lt;=$J$1),0)*ROW('Bank Import'!$A$4:$A$1003)))))</f>
        <v/>
      </c>
      <c r="E789" s="7">
        <f>IF(OR($A789="",$D789=""),"",INDEX('Bank Import'!$A$4:$A$1003,$D789-3))</f>
        <v/>
      </c>
      <c r="F789" s="8">
        <f>IF(OR($A789="",$D789=""),"",INDEX('Bank Import'!$C$4:$C$1003,$D789-3))</f>
        <v/>
      </c>
      <c r="G789">
        <f>IF($A789="","",IF($D789="","UNMATCHED","Matched"))</f>
        <v/>
      </c>
    </row>
    <row r="790">
      <c r="A790">
        <f>IF(Payouts!A792="","",Payouts!A792)</f>
        <v/>
      </c>
      <c r="B790" s="7">
        <f>IF($A790="","",DATE(LEFT(Payouts!B792,4),MID(Payouts!B792,6,2),MID(Payouts!B792,9,2)))</f>
        <v/>
      </c>
      <c r="C790" s="8">
        <f>IF($A790="","",Payouts!C792)</f>
        <v/>
      </c>
      <c r="D790">
        <f>IF($A790="","",IF(SUMPRODUCT(MAX(IFERROR((ABS('Bank Import'!$C$4:$C$1003-$C790)&lt;0.005)*(ABS('Bank Import'!$A$4:$A$1003-$B790)&lt;=$J$1),0)*ROW('Bank Import'!$A$4:$A$1003)))=0,"",SUMPRODUCT(MAX(IFERROR((ABS('Bank Import'!$C$4:$C$1003-$C790)&lt;0.005)*(ABS('Bank Import'!$A$4:$A$1003-$B790)&lt;=$J$1),0)*ROW('Bank Import'!$A$4:$A$1003)))))</f>
        <v/>
      </c>
      <c r="E790" s="7">
        <f>IF(OR($A790="",$D790=""),"",INDEX('Bank Import'!$A$4:$A$1003,$D790-3))</f>
        <v/>
      </c>
      <c r="F790" s="8">
        <f>IF(OR($A790="",$D790=""),"",INDEX('Bank Import'!$C$4:$C$1003,$D790-3))</f>
        <v/>
      </c>
      <c r="G790">
        <f>IF($A790="","",IF($D790="","UNMATCHED","Matched"))</f>
        <v/>
      </c>
    </row>
    <row r="791">
      <c r="A791">
        <f>IF(Payouts!A793="","",Payouts!A793)</f>
        <v/>
      </c>
      <c r="B791" s="7">
        <f>IF($A791="","",DATE(LEFT(Payouts!B793,4),MID(Payouts!B793,6,2),MID(Payouts!B793,9,2)))</f>
        <v/>
      </c>
      <c r="C791" s="8">
        <f>IF($A791="","",Payouts!C793)</f>
        <v/>
      </c>
      <c r="D791">
        <f>IF($A791="","",IF(SUMPRODUCT(MAX(IFERROR((ABS('Bank Import'!$C$4:$C$1003-$C791)&lt;0.005)*(ABS('Bank Import'!$A$4:$A$1003-$B791)&lt;=$J$1),0)*ROW('Bank Import'!$A$4:$A$1003)))=0,"",SUMPRODUCT(MAX(IFERROR((ABS('Bank Import'!$C$4:$C$1003-$C791)&lt;0.005)*(ABS('Bank Import'!$A$4:$A$1003-$B791)&lt;=$J$1),0)*ROW('Bank Import'!$A$4:$A$1003)))))</f>
        <v/>
      </c>
      <c r="E791" s="7">
        <f>IF(OR($A791="",$D791=""),"",INDEX('Bank Import'!$A$4:$A$1003,$D791-3))</f>
        <v/>
      </c>
      <c r="F791" s="8">
        <f>IF(OR($A791="",$D791=""),"",INDEX('Bank Import'!$C$4:$C$1003,$D791-3))</f>
        <v/>
      </c>
      <c r="G791">
        <f>IF($A791="","",IF($D791="","UNMATCHED","Matched"))</f>
        <v/>
      </c>
    </row>
    <row r="792">
      <c r="A792">
        <f>IF(Payouts!A794="","",Payouts!A794)</f>
        <v/>
      </c>
      <c r="B792" s="7">
        <f>IF($A792="","",DATE(LEFT(Payouts!B794,4),MID(Payouts!B794,6,2),MID(Payouts!B794,9,2)))</f>
        <v/>
      </c>
      <c r="C792" s="8">
        <f>IF($A792="","",Payouts!C794)</f>
        <v/>
      </c>
      <c r="D792">
        <f>IF($A792="","",IF(SUMPRODUCT(MAX(IFERROR((ABS('Bank Import'!$C$4:$C$1003-$C792)&lt;0.005)*(ABS('Bank Import'!$A$4:$A$1003-$B792)&lt;=$J$1),0)*ROW('Bank Import'!$A$4:$A$1003)))=0,"",SUMPRODUCT(MAX(IFERROR((ABS('Bank Import'!$C$4:$C$1003-$C792)&lt;0.005)*(ABS('Bank Import'!$A$4:$A$1003-$B792)&lt;=$J$1),0)*ROW('Bank Import'!$A$4:$A$1003)))))</f>
        <v/>
      </c>
      <c r="E792" s="7">
        <f>IF(OR($A792="",$D792=""),"",INDEX('Bank Import'!$A$4:$A$1003,$D792-3))</f>
        <v/>
      </c>
      <c r="F792" s="8">
        <f>IF(OR($A792="",$D792=""),"",INDEX('Bank Import'!$C$4:$C$1003,$D792-3))</f>
        <v/>
      </c>
      <c r="G792">
        <f>IF($A792="","",IF($D792="","UNMATCHED","Matched"))</f>
        <v/>
      </c>
    </row>
    <row r="793">
      <c r="A793">
        <f>IF(Payouts!A795="","",Payouts!A795)</f>
        <v/>
      </c>
      <c r="B793" s="7">
        <f>IF($A793="","",DATE(LEFT(Payouts!B795,4),MID(Payouts!B795,6,2),MID(Payouts!B795,9,2)))</f>
        <v/>
      </c>
      <c r="C793" s="8">
        <f>IF($A793="","",Payouts!C795)</f>
        <v/>
      </c>
      <c r="D793">
        <f>IF($A793="","",IF(SUMPRODUCT(MAX(IFERROR((ABS('Bank Import'!$C$4:$C$1003-$C793)&lt;0.005)*(ABS('Bank Import'!$A$4:$A$1003-$B793)&lt;=$J$1),0)*ROW('Bank Import'!$A$4:$A$1003)))=0,"",SUMPRODUCT(MAX(IFERROR((ABS('Bank Import'!$C$4:$C$1003-$C793)&lt;0.005)*(ABS('Bank Import'!$A$4:$A$1003-$B793)&lt;=$J$1),0)*ROW('Bank Import'!$A$4:$A$1003)))))</f>
        <v/>
      </c>
      <c r="E793" s="7">
        <f>IF(OR($A793="",$D793=""),"",INDEX('Bank Import'!$A$4:$A$1003,$D793-3))</f>
        <v/>
      </c>
      <c r="F793" s="8">
        <f>IF(OR($A793="",$D793=""),"",INDEX('Bank Import'!$C$4:$C$1003,$D793-3))</f>
        <v/>
      </c>
      <c r="G793">
        <f>IF($A793="","",IF($D793="","UNMATCHED","Matched"))</f>
        <v/>
      </c>
    </row>
    <row r="794">
      <c r="A794">
        <f>IF(Payouts!A796="","",Payouts!A796)</f>
        <v/>
      </c>
      <c r="B794" s="7">
        <f>IF($A794="","",DATE(LEFT(Payouts!B796,4),MID(Payouts!B796,6,2),MID(Payouts!B796,9,2)))</f>
        <v/>
      </c>
      <c r="C794" s="8">
        <f>IF($A794="","",Payouts!C796)</f>
        <v/>
      </c>
      <c r="D794">
        <f>IF($A794="","",IF(SUMPRODUCT(MAX(IFERROR((ABS('Bank Import'!$C$4:$C$1003-$C794)&lt;0.005)*(ABS('Bank Import'!$A$4:$A$1003-$B794)&lt;=$J$1),0)*ROW('Bank Import'!$A$4:$A$1003)))=0,"",SUMPRODUCT(MAX(IFERROR((ABS('Bank Import'!$C$4:$C$1003-$C794)&lt;0.005)*(ABS('Bank Import'!$A$4:$A$1003-$B794)&lt;=$J$1),0)*ROW('Bank Import'!$A$4:$A$1003)))))</f>
        <v/>
      </c>
      <c r="E794" s="7">
        <f>IF(OR($A794="",$D794=""),"",INDEX('Bank Import'!$A$4:$A$1003,$D794-3))</f>
        <v/>
      </c>
      <c r="F794" s="8">
        <f>IF(OR($A794="",$D794=""),"",INDEX('Bank Import'!$C$4:$C$1003,$D794-3))</f>
        <v/>
      </c>
      <c r="G794">
        <f>IF($A794="","",IF($D794="","UNMATCHED","Matched"))</f>
        <v/>
      </c>
    </row>
    <row r="795">
      <c r="A795">
        <f>IF(Payouts!A797="","",Payouts!A797)</f>
        <v/>
      </c>
      <c r="B795" s="7">
        <f>IF($A795="","",DATE(LEFT(Payouts!B797,4),MID(Payouts!B797,6,2),MID(Payouts!B797,9,2)))</f>
        <v/>
      </c>
      <c r="C795" s="8">
        <f>IF($A795="","",Payouts!C797)</f>
        <v/>
      </c>
      <c r="D795">
        <f>IF($A795="","",IF(SUMPRODUCT(MAX(IFERROR((ABS('Bank Import'!$C$4:$C$1003-$C795)&lt;0.005)*(ABS('Bank Import'!$A$4:$A$1003-$B795)&lt;=$J$1),0)*ROW('Bank Import'!$A$4:$A$1003)))=0,"",SUMPRODUCT(MAX(IFERROR((ABS('Bank Import'!$C$4:$C$1003-$C795)&lt;0.005)*(ABS('Bank Import'!$A$4:$A$1003-$B795)&lt;=$J$1),0)*ROW('Bank Import'!$A$4:$A$1003)))))</f>
        <v/>
      </c>
      <c r="E795" s="7">
        <f>IF(OR($A795="",$D795=""),"",INDEX('Bank Import'!$A$4:$A$1003,$D795-3))</f>
        <v/>
      </c>
      <c r="F795" s="8">
        <f>IF(OR($A795="",$D795=""),"",INDEX('Bank Import'!$C$4:$C$1003,$D795-3))</f>
        <v/>
      </c>
      <c r="G795">
        <f>IF($A795="","",IF($D795="","UNMATCHED","Matched"))</f>
        <v/>
      </c>
    </row>
    <row r="796">
      <c r="A796">
        <f>IF(Payouts!A798="","",Payouts!A798)</f>
        <v/>
      </c>
      <c r="B796" s="7">
        <f>IF($A796="","",DATE(LEFT(Payouts!B798,4),MID(Payouts!B798,6,2),MID(Payouts!B798,9,2)))</f>
        <v/>
      </c>
      <c r="C796" s="8">
        <f>IF($A796="","",Payouts!C798)</f>
        <v/>
      </c>
      <c r="D796">
        <f>IF($A796="","",IF(SUMPRODUCT(MAX(IFERROR((ABS('Bank Import'!$C$4:$C$1003-$C796)&lt;0.005)*(ABS('Bank Import'!$A$4:$A$1003-$B796)&lt;=$J$1),0)*ROW('Bank Import'!$A$4:$A$1003)))=0,"",SUMPRODUCT(MAX(IFERROR((ABS('Bank Import'!$C$4:$C$1003-$C796)&lt;0.005)*(ABS('Bank Import'!$A$4:$A$1003-$B796)&lt;=$J$1),0)*ROW('Bank Import'!$A$4:$A$1003)))))</f>
        <v/>
      </c>
      <c r="E796" s="7">
        <f>IF(OR($A796="",$D796=""),"",INDEX('Bank Import'!$A$4:$A$1003,$D796-3))</f>
        <v/>
      </c>
      <c r="F796" s="8">
        <f>IF(OR($A796="",$D796=""),"",INDEX('Bank Import'!$C$4:$C$1003,$D796-3))</f>
        <v/>
      </c>
      <c r="G796">
        <f>IF($A796="","",IF($D796="","UNMATCHED","Matched"))</f>
        <v/>
      </c>
    </row>
    <row r="797">
      <c r="A797">
        <f>IF(Payouts!A799="","",Payouts!A799)</f>
        <v/>
      </c>
      <c r="B797" s="7">
        <f>IF($A797="","",DATE(LEFT(Payouts!B799,4),MID(Payouts!B799,6,2),MID(Payouts!B799,9,2)))</f>
        <v/>
      </c>
      <c r="C797" s="8">
        <f>IF($A797="","",Payouts!C799)</f>
        <v/>
      </c>
      <c r="D797">
        <f>IF($A797="","",IF(SUMPRODUCT(MAX(IFERROR((ABS('Bank Import'!$C$4:$C$1003-$C797)&lt;0.005)*(ABS('Bank Import'!$A$4:$A$1003-$B797)&lt;=$J$1),0)*ROW('Bank Import'!$A$4:$A$1003)))=0,"",SUMPRODUCT(MAX(IFERROR((ABS('Bank Import'!$C$4:$C$1003-$C797)&lt;0.005)*(ABS('Bank Import'!$A$4:$A$1003-$B797)&lt;=$J$1),0)*ROW('Bank Import'!$A$4:$A$1003)))))</f>
        <v/>
      </c>
      <c r="E797" s="7">
        <f>IF(OR($A797="",$D797=""),"",INDEX('Bank Import'!$A$4:$A$1003,$D797-3))</f>
        <v/>
      </c>
      <c r="F797" s="8">
        <f>IF(OR($A797="",$D797=""),"",INDEX('Bank Import'!$C$4:$C$1003,$D797-3))</f>
        <v/>
      </c>
      <c r="G797">
        <f>IF($A797="","",IF($D797="","UNMATCHED","Matched"))</f>
        <v/>
      </c>
    </row>
    <row r="798">
      <c r="A798">
        <f>IF(Payouts!A800="","",Payouts!A800)</f>
        <v/>
      </c>
      <c r="B798" s="7">
        <f>IF($A798="","",DATE(LEFT(Payouts!B800,4),MID(Payouts!B800,6,2),MID(Payouts!B800,9,2)))</f>
        <v/>
      </c>
      <c r="C798" s="8">
        <f>IF($A798="","",Payouts!C800)</f>
        <v/>
      </c>
      <c r="D798">
        <f>IF($A798="","",IF(SUMPRODUCT(MAX(IFERROR((ABS('Bank Import'!$C$4:$C$1003-$C798)&lt;0.005)*(ABS('Bank Import'!$A$4:$A$1003-$B798)&lt;=$J$1),0)*ROW('Bank Import'!$A$4:$A$1003)))=0,"",SUMPRODUCT(MAX(IFERROR((ABS('Bank Import'!$C$4:$C$1003-$C798)&lt;0.005)*(ABS('Bank Import'!$A$4:$A$1003-$B798)&lt;=$J$1),0)*ROW('Bank Import'!$A$4:$A$1003)))))</f>
        <v/>
      </c>
      <c r="E798" s="7">
        <f>IF(OR($A798="",$D798=""),"",INDEX('Bank Import'!$A$4:$A$1003,$D798-3))</f>
        <v/>
      </c>
      <c r="F798" s="8">
        <f>IF(OR($A798="",$D798=""),"",INDEX('Bank Import'!$C$4:$C$1003,$D798-3))</f>
        <v/>
      </c>
      <c r="G798">
        <f>IF($A798="","",IF($D798="","UNMATCHED","Matched"))</f>
        <v/>
      </c>
    </row>
    <row r="799">
      <c r="A799">
        <f>IF(Payouts!A801="","",Payouts!A801)</f>
        <v/>
      </c>
      <c r="B799" s="7">
        <f>IF($A799="","",DATE(LEFT(Payouts!B801,4),MID(Payouts!B801,6,2),MID(Payouts!B801,9,2)))</f>
        <v/>
      </c>
      <c r="C799" s="8">
        <f>IF($A799="","",Payouts!C801)</f>
        <v/>
      </c>
      <c r="D799">
        <f>IF($A799="","",IF(SUMPRODUCT(MAX(IFERROR((ABS('Bank Import'!$C$4:$C$1003-$C799)&lt;0.005)*(ABS('Bank Import'!$A$4:$A$1003-$B799)&lt;=$J$1),0)*ROW('Bank Import'!$A$4:$A$1003)))=0,"",SUMPRODUCT(MAX(IFERROR((ABS('Bank Import'!$C$4:$C$1003-$C799)&lt;0.005)*(ABS('Bank Import'!$A$4:$A$1003-$B799)&lt;=$J$1),0)*ROW('Bank Import'!$A$4:$A$1003)))))</f>
        <v/>
      </c>
      <c r="E799" s="7">
        <f>IF(OR($A799="",$D799=""),"",INDEX('Bank Import'!$A$4:$A$1003,$D799-3))</f>
        <v/>
      </c>
      <c r="F799" s="8">
        <f>IF(OR($A799="",$D799=""),"",INDEX('Bank Import'!$C$4:$C$1003,$D799-3))</f>
        <v/>
      </c>
      <c r="G799">
        <f>IF($A799="","",IF($D799="","UNMATCHED","Matched"))</f>
        <v/>
      </c>
    </row>
    <row r="800">
      <c r="A800">
        <f>IF(Payouts!A802="","",Payouts!A802)</f>
        <v/>
      </c>
      <c r="B800" s="7">
        <f>IF($A800="","",DATE(LEFT(Payouts!B802,4),MID(Payouts!B802,6,2),MID(Payouts!B802,9,2)))</f>
        <v/>
      </c>
      <c r="C800" s="8">
        <f>IF($A800="","",Payouts!C802)</f>
        <v/>
      </c>
      <c r="D800">
        <f>IF($A800="","",IF(SUMPRODUCT(MAX(IFERROR((ABS('Bank Import'!$C$4:$C$1003-$C800)&lt;0.005)*(ABS('Bank Import'!$A$4:$A$1003-$B800)&lt;=$J$1),0)*ROW('Bank Import'!$A$4:$A$1003)))=0,"",SUMPRODUCT(MAX(IFERROR((ABS('Bank Import'!$C$4:$C$1003-$C800)&lt;0.005)*(ABS('Bank Import'!$A$4:$A$1003-$B800)&lt;=$J$1),0)*ROW('Bank Import'!$A$4:$A$1003)))))</f>
        <v/>
      </c>
      <c r="E800" s="7">
        <f>IF(OR($A800="",$D800=""),"",INDEX('Bank Import'!$A$4:$A$1003,$D800-3))</f>
        <v/>
      </c>
      <c r="F800" s="8">
        <f>IF(OR($A800="",$D800=""),"",INDEX('Bank Import'!$C$4:$C$1003,$D800-3))</f>
        <v/>
      </c>
      <c r="G800">
        <f>IF($A800="","",IF($D800="","UNMATCHED","Matched"))</f>
        <v/>
      </c>
    </row>
    <row r="801">
      <c r="A801">
        <f>IF(Payouts!A803="","",Payouts!A803)</f>
        <v/>
      </c>
      <c r="B801" s="7">
        <f>IF($A801="","",DATE(LEFT(Payouts!B803,4),MID(Payouts!B803,6,2),MID(Payouts!B803,9,2)))</f>
        <v/>
      </c>
      <c r="C801" s="8">
        <f>IF($A801="","",Payouts!C803)</f>
        <v/>
      </c>
      <c r="D801">
        <f>IF($A801="","",IF(SUMPRODUCT(MAX(IFERROR((ABS('Bank Import'!$C$4:$C$1003-$C801)&lt;0.005)*(ABS('Bank Import'!$A$4:$A$1003-$B801)&lt;=$J$1),0)*ROW('Bank Import'!$A$4:$A$1003)))=0,"",SUMPRODUCT(MAX(IFERROR((ABS('Bank Import'!$C$4:$C$1003-$C801)&lt;0.005)*(ABS('Bank Import'!$A$4:$A$1003-$B801)&lt;=$J$1),0)*ROW('Bank Import'!$A$4:$A$1003)))))</f>
        <v/>
      </c>
      <c r="E801" s="7">
        <f>IF(OR($A801="",$D801=""),"",INDEX('Bank Import'!$A$4:$A$1003,$D801-3))</f>
        <v/>
      </c>
      <c r="F801" s="8">
        <f>IF(OR($A801="",$D801=""),"",INDEX('Bank Import'!$C$4:$C$1003,$D801-3))</f>
        <v/>
      </c>
      <c r="G801">
        <f>IF($A801="","",IF($D801="","UNMATCHED","Matched"))</f>
        <v/>
      </c>
    </row>
    <row r="802">
      <c r="A802">
        <f>IF(Payouts!A804="","",Payouts!A804)</f>
        <v/>
      </c>
      <c r="B802" s="7">
        <f>IF($A802="","",DATE(LEFT(Payouts!B804,4),MID(Payouts!B804,6,2),MID(Payouts!B804,9,2)))</f>
        <v/>
      </c>
      <c r="C802" s="8">
        <f>IF($A802="","",Payouts!C804)</f>
        <v/>
      </c>
      <c r="D802">
        <f>IF($A802="","",IF(SUMPRODUCT(MAX(IFERROR((ABS('Bank Import'!$C$4:$C$1003-$C802)&lt;0.005)*(ABS('Bank Import'!$A$4:$A$1003-$B802)&lt;=$J$1),0)*ROW('Bank Import'!$A$4:$A$1003)))=0,"",SUMPRODUCT(MAX(IFERROR((ABS('Bank Import'!$C$4:$C$1003-$C802)&lt;0.005)*(ABS('Bank Import'!$A$4:$A$1003-$B802)&lt;=$J$1),0)*ROW('Bank Import'!$A$4:$A$1003)))))</f>
        <v/>
      </c>
      <c r="E802" s="7">
        <f>IF(OR($A802="",$D802=""),"",INDEX('Bank Import'!$A$4:$A$1003,$D802-3))</f>
        <v/>
      </c>
      <c r="F802" s="8">
        <f>IF(OR($A802="",$D802=""),"",INDEX('Bank Import'!$C$4:$C$1003,$D802-3))</f>
        <v/>
      </c>
      <c r="G802">
        <f>IF($A802="","",IF($D802="","UNMATCHED","Matched"))</f>
        <v/>
      </c>
    </row>
    <row r="803">
      <c r="A803">
        <f>IF(Payouts!A805="","",Payouts!A805)</f>
        <v/>
      </c>
      <c r="B803" s="7">
        <f>IF($A803="","",DATE(LEFT(Payouts!B805,4),MID(Payouts!B805,6,2),MID(Payouts!B805,9,2)))</f>
        <v/>
      </c>
      <c r="C803" s="8">
        <f>IF($A803="","",Payouts!C805)</f>
        <v/>
      </c>
      <c r="D803">
        <f>IF($A803="","",IF(SUMPRODUCT(MAX(IFERROR((ABS('Bank Import'!$C$4:$C$1003-$C803)&lt;0.005)*(ABS('Bank Import'!$A$4:$A$1003-$B803)&lt;=$J$1),0)*ROW('Bank Import'!$A$4:$A$1003)))=0,"",SUMPRODUCT(MAX(IFERROR((ABS('Bank Import'!$C$4:$C$1003-$C803)&lt;0.005)*(ABS('Bank Import'!$A$4:$A$1003-$B803)&lt;=$J$1),0)*ROW('Bank Import'!$A$4:$A$1003)))))</f>
        <v/>
      </c>
      <c r="E803" s="7">
        <f>IF(OR($A803="",$D803=""),"",INDEX('Bank Import'!$A$4:$A$1003,$D803-3))</f>
        <v/>
      </c>
      <c r="F803" s="8">
        <f>IF(OR($A803="",$D803=""),"",INDEX('Bank Import'!$C$4:$C$1003,$D803-3))</f>
        <v/>
      </c>
      <c r="G803">
        <f>IF($A803="","",IF($D803="","UNMATCHED","Matched"))</f>
        <v/>
      </c>
    </row>
    <row r="804">
      <c r="A804">
        <f>IF(Payouts!A806="","",Payouts!A806)</f>
        <v/>
      </c>
      <c r="B804" s="7">
        <f>IF($A804="","",DATE(LEFT(Payouts!B806,4),MID(Payouts!B806,6,2),MID(Payouts!B806,9,2)))</f>
        <v/>
      </c>
      <c r="C804" s="8">
        <f>IF($A804="","",Payouts!C806)</f>
        <v/>
      </c>
      <c r="D804">
        <f>IF($A804="","",IF(SUMPRODUCT(MAX(IFERROR((ABS('Bank Import'!$C$4:$C$1003-$C804)&lt;0.005)*(ABS('Bank Import'!$A$4:$A$1003-$B804)&lt;=$J$1),0)*ROW('Bank Import'!$A$4:$A$1003)))=0,"",SUMPRODUCT(MAX(IFERROR((ABS('Bank Import'!$C$4:$C$1003-$C804)&lt;0.005)*(ABS('Bank Import'!$A$4:$A$1003-$B804)&lt;=$J$1),0)*ROW('Bank Import'!$A$4:$A$1003)))))</f>
        <v/>
      </c>
      <c r="E804" s="7">
        <f>IF(OR($A804="",$D804=""),"",INDEX('Bank Import'!$A$4:$A$1003,$D804-3))</f>
        <v/>
      </c>
      <c r="F804" s="8">
        <f>IF(OR($A804="",$D804=""),"",INDEX('Bank Import'!$C$4:$C$1003,$D804-3))</f>
        <v/>
      </c>
      <c r="G804">
        <f>IF($A804="","",IF($D804="","UNMATCHED","Matched"))</f>
        <v/>
      </c>
    </row>
    <row r="805">
      <c r="A805">
        <f>IF(Payouts!A807="","",Payouts!A807)</f>
        <v/>
      </c>
      <c r="B805" s="7">
        <f>IF($A805="","",DATE(LEFT(Payouts!B807,4),MID(Payouts!B807,6,2),MID(Payouts!B807,9,2)))</f>
        <v/>
      </c>
      <c r="C805" s="8">
        <f>IF($A805="","",Payouts!C807)</f>
        <v/>
      </c>
      <c r="D805">
        <f>IF($A805="","",IF(SUMPRODUCT(MAX(IFERROR((ABS('Bank Import'!$C$4:$C$1003-$C805)&lt;0.005)*(ABS('Bank Import'!$A$4:$A$1003-$B805)&lt;=$J$1),0)*ROW('Bank Import'!$A$4:$A$1003)))=0,"",SUMPRODUCT(MAX(IFERROR((ABS('Bank Import'!$C$4:$C$1003-$C805)&lt;0.005)*(ABS('Bank Import'!$A$4:$A$1003-$B805)&lt;=$J$1),0)*ROW('Bank Import'!$A$4:$A$1003)))))</f>
        <v/>
      </c>
      <c r="E805" s="7">
        <f>IF(OR($A805="",$D805=""),"",INDEX('Bank Import'!$A$4:$A$1003,$D805-3))</f>
        <v/>
      </c>
      <c r="F805" s="8">
        <f>IF(OR($A805="",$D805=""),"",INDEX('Bank Import'!$C$4:$C$1003,$D805-3))</f>
        <v/>
      </c>
      <c r="G805">
        <f>IF($A805="","",IF($D805="","UNMATCHED","Matched"))</f>
        <v/>
      </c>
    </row>
    <row r="806">
      <c r="A806">
        <f>IF(Payouts!A808="","",Payouts!A808)</f>
        <v/>
      </c>
      <c r="B806" s="7">
        <f>IF($A806="","",DATE(LEFT(Payouts!B808,4),MID(Payouts!B808,6,2),MID(Payouts!B808,9,2)))</f>
        <v/>
      </c>
      <c r="C806" s="8">
        <f>IF($A806="","",Payouts!C808)</f>
        <v/>
      </c>
      <c r="D806">
        <f>IF($A806="","",IF(SUMPRODUCT(MAX(IFERROR((ABS('Bank Import'!$C$4:$C$1003-$C806)&lt;0.005)*(ABS('Bank Import'!$A$4:$A$1003-$B806)&lt;=$J$1),0)*ROW('Bank Import'!$A$4:$A$1003)))=0,"",SUMPRODUCT(MAX(IFERROR((ABS('Bank Import'!$C$4:$C$1003-$C806)&lt;0.005)*(ABS('Bank Import'!$A$4:$A$1003-$B806)&lt;=$J$1),0)*ROW('Bank Import'!$A$4:$A$1003)))))</f>
        <v/>
      </c>
      <c r="E806" s="7">
        <f>IF(OR($A806="",$D806=""),"",INDEX('Bank Import'!$A$4:$A$1003,$D806-3))</f>
        <v/>
      </c>
      <c r="F806" s="8">
        <f>IF(OR($A806="",$D806=""),"",INDEX('Bank Import'!$C$4:$C$1003,$D806-3))</f>
        <v/>
      </c>
      <c r="G806">
        <f>IF($A806="","",IF($D806="","UNMATCHED","Matched"))</f>
        <v/>
      </c>
    </row>
    <row r="807">
      <c r="A807">
        <f>IF(Payouts!A809="","",Payouts!A809)</f>
        <v/>
      </c>
      <c r="B807" s="7">
        <f>IF($A807="","",DATE(LEFT(Payouts!B809,4),MID(Payouts!B809,6,2),MID(Payouts!B809,9,2)))</f>
        <v/>
      </c>
      <c r="C807" s="8">
        <f>IF($A807="","",Payouts!C809)</f>
        <v/>
      </c>
      <c r="D807">
        <f>IF($A807="","",IF(SUMPRODUCT(MAX(IFERROR((ABS('Bank Import'!$C$4:$C$1003-$C807)&lt;0.005)*(ABS('Bank Import'!$A$4:$A$1003-$B807)&lt;=$J$1),0)*ROW('Bank Import'!$A$4:$A$1003)))=0,"",SUMPRODUCT(MAX(IFERROR((ABS('Bank Import'!$C$4:$C$1003-$C807)&lt;0.005)*(ABS('Bank Import'!$A$4:$A$1003-$B807)&lt;=$J$1),0)*ROW('Bank Import'!$A$4:$A$1003)))))</f>
        <v/>
      </c>
      <c r="E807" s="7">
        <f>IF(OR($A807="",$D807=""),"",INDEX('Bank Import'!$A$4:$A$1003,$D807-3))</f>
        <v/>
      </c>
      <c r="F807" s="8">
        <f>IF(OR($A807="",$D807=""),"",INDEX('Bank Import'!$C$4:$C$1003,$D807-3))</f>
        <v/>
      </c>
      <c r="G807">
        <f>IF($A807="","",IF($D807="","UNMATCHED","Matched"))</f>
        <v/>
      </c>
    </row>
    <row r="808">
      <c r="A808">
        <f>IF(Payouts!A810="","",Payouts!A810)</f>
        <v/>
      </c>
      <c r="B808" s="7">
        <f>IF($A808="","",DATE(LEFT(Payouts!B810,4),MID(Payouts!B810,6,2),MID(Payouts!B810,9,2)))</f>
        <v/>
      </c>
      <c r="C808" s="8">
        <f>IF($A808="","",Payouts!C810)</f>
        <v/>
      </c>
      <c r="D808">
        <f>IF($A808="","",IF(SUMPRODUCT(MAX(IFERROR((ABS('Bank Import'!$C$4:$C$1003-$C808)&lt;0.005)*(ABS('Bank Import'!$A$4:$A$1003-$B808)&lt;=$J$1),0)*ROW('Bank Import'!$A$4:$A$1003)))=0,"",SUMPRODUCT(MAX(IFERROR((ABS('Bank Import'!$C$4:$C$1003-$C808)&lt;0.005)*(ABS('Bank Import'!$A$4:$A$1003-$B808)&lt;=$J$1),0)*ROW('Bank Import'!$A$4:$A$1003)))))</f>
        <v/>
      </c>
      <c r="E808" s="7">
        <f>IF(OR($A808="",$D808=""),"",INDEX('Bank Import'!$A$4:$A$1003,$D808-3))</f>
        <v/>
      </c>
      <c r="F808" s="8">
        <f>IF(OR($A808="",$D808=""),"",INDEX('Bank Import'!$C$4:$C$1003,$D808-3))</f>
        <v/>
      </c>
      <c r="G808">
        <f>IF($A808="","",IF($D808="","UNMATCHED","Matched"))</f>
        <v/>
      </c>
    </row>
    <row r="809">
      <c r="A809">
        <f>IF(Payouts!A811="","",Payouts!A811)</f>
        <v/>
      </c>
      <c r="B809" s="7">
        <f>IF($A809="","",DATE(LEFT(Payouts!B811,4),MID(Payouts!B811,6,2),MID(Payouts!B811,9,2)))</f>
        <v/>
      </c>
      <c r="C809" s="8">
        <f>IF($A809="","",Payouts!C811)</f>
        <v/>
      </c>
      <c r="D809">
        <f>IF($A809="","",IF(SUMPRODUCT(MAX(IFERROR((ABS('Bank Import'!$C$4:$C$1003-$C809)&lt;0.005)*(ABS('Bank Import'!$A$4:$A$1003-$B809)&lt;=$J$1),0)*ROW('Bank Import'!$A$4:$A$1003)))=0,"",SUMPRODUCT(MAX(IFERROR((ABS('Bank Import'!$C$4:$C$1003-$C809)&lt;0.005)*(ABS('Bank Import'!$A$4:$A$1003-$B809)&lt;=$J$1),0)*ROW('Bank Import'!$A$4:$A$1003)))))</f>
        <v/>
      </c>
      <c r="E809" s="7">
        <f>IF(OR($A809="",$D809=""),"",INDEX('Bank Import'!$A$4:$A$1003,$D809-3))</f>
        <v/>
      </c>
      <c r="F809" s="8">
        <f>IF(OR($A809="",$D809=""),"",INDEX('Bank Import'!$C$4:$C$1003,$D809-3))</f>
        <v/>
      </c>
      <c r="G809">
        <f>IF($A809="","",IF($D809="","UNMATCHED","Matched"))</f>
        <v/>
      </c>
    </row>
    <row r="810">
      <c r="A810">
        <f>IF(Payouts!A812="","",Payouts!A812)</f>
        <v/>
      </c>
      <c r="B810" s="7">
        <f>IF($A810="","",DATE(LEFT(Payouts!B812,4),MID(Payouts!B812,6,2),MID(Payouts!B812,9,2)))</f>
        <v/>
      </c>
      <c r="C810" s="8">
        <f>IF($A810="","",Payouts!C812)</f>
        <v/>
      </c>
      <c r="D810">
        <f>IF($A810="","",IF(SUMPRODUCT(MAX(IFERROR((ABS('Bank Import'!$C$4:$C$1003-$C810)&lt;0.005)*(ABS('Bank Import'!$A$4:$A$1003-$B810)&lt;=$J$1),0)*ROW('Bank Import'!$A$4:$A$1003)))=0,"",SUMPRODUCT(MAX(IFERROR((ABS('Bank Import'!$C$4:$C$1003-$C810)&lt;0.005)*(ABS('Bank Import'!$A$4:$A$1003-$B810)&lt;=$J$1),0)*ROW('Bank Import'!$A$4:$A$1003)))))</f>
        <v/>
      </c>
      <c r="E810" s="7">
        <f>IF(OR($A810="",$D810=""),"",INDEX('Bank Import'!$A$4:$A$1003,$D810-3))</f>
        <v/>
      </c>
      <c r="F810" s="8">
        <f>IF(OR($A810="",$D810=""),"",INDEX('Bank Import'!$C$4:$C$1003,$D810-3))</f>
        <v/>
      </c>
      <c r="G810">
        <f>IF($A810="","",IF($D810="","UNMATCHED","Matched"))</f>
        <v/>
      </c>
    </row>
    <row r="811">
      <c r="A811">
        <f>IF(Payouts!A813="","",Payouts!A813)</f>
        <v/>
      </c>
      <c r="B811" s="7">
        <f>IF($A811="","",DATE(LEFT(Payouts!B813,4),MID(Payouts!B813,6,2),MID(Payouts!B813,9,2)))</f>
        <v/>
      </c>
      <c r="C811" s="8">
        <f>IF($A811="","",Payouts!C813)</f>
        <v/>
      </c>
      <c r="D811">
        <f>IF($A811="","",IF(SUMPRODUCT(MAX(IFERROR((ABS('Bank Import'!$C$4:$C$1003-$C811)&lt;0.005)*(ABS('Bank Import'!$A$4:$A$1003-$B811)&lt;=$J$1),0)*ROW('Bank Import'!$A$4:$A$1003)))=0,"",SUMPRODUCT(MAX(IFERROR((ABS('Bank Import'!$C$4:$C$1003-$C811)&lt;0.005)*(ABS('Bank Import'!$A$4:$A$1003-$B811)&lt;=$J$1),0)*ROW('Bank Import'!$A$4:$A$1003)))))</f>
        <v/>
      </c>
      <c r="E811" s="7">
        <f>IF(OR($A811="",$D811=""),"",INDEX('Bank Import'!$A$4:$A$1003,$D811-3))</f>
        <v/>
      </c>
      <c r="F811" s="8">
        <f>IF(OR($A811="",$D811=""),"",INDEX('Bank Import'!$C$4:$C$1003,$D811-3))</f>
        <v/>
      </c>
      <c r="G811">
        <f>IF($A811="","",IF($D811="","UNMATCHED","Matched"))</f>
        <v/>
      </c>
    </row>
    <row r="812">
      <c r="A812">
        <f>IF(Payouts!A814="","",Payouts!A814)</f>
        <v/>
      </c>
      <c r="B812" s="7">
        <f>IF($A812="","",DATE(LEFT(Payouts!B814,4),MID(Payouts!B814,6,2),MID(Payouts!B814,9,2)))</f>
        <v/>
      </c>
      <c r="C812" s="8">
        <f>IF($A812="","",Payouts!C814)</f>
        <v/>
      </c>
      <c r="D812">
        <f>IF($A812="","",IF(SUMPRODUCT(MAX(IFERROR((ABS('Bank Import'!$C$4:$C$1003-$C812)&lt;0.005)*(ABS('Bank Import'!$A$4:$A$1003-$B812)&lt;=$J$1),0)*ROW('Bank Import'!$A$4:$A$1003)))=0,"",SUMPRODUCT(MAX(IFERROR((ABS('Bank Import'!$C$4:$C$1003-$C812)&lt;0.005)*(ABS('Bank Import'!$A$4:$A$1003-$B812)&lt;=$J$1),0)*ROW('Bank Import'!$A$4:$A$1003)))))</f>
        <v/>
      </c>
      <c r="E812" s="7">
        <f>IF(OR($A812="",$D812=""),"",INDEX('Bank Import'!$A$4:$A$1003,$D812-3))</f>
        <v/>
      </c>
      <c r="F812" s="8">
        <f>IF(OR($A812="",$D812=""),"",INDEX('Bank Import'!$C$4:$C$1003,$D812-3))</f>
        <v/>
      </c>
      <c r="G812">
        <f>IF($A812="","",IF($D812="","UNMATCHED","Matched"))</f>
        <v/>
      </c>
    </row>
    <row r="813">
      <c r="A813">
        <f>IF(Payouts!A815="","",Payouts!A815)</f>
        <v/>
      </c>
      <c r="B813" s="7">
        <f>IF($A813="","",DATE(LEFT(Payouts!B815,4),MID(Payouts!B815,6,2),MID(Payouts!B815,9,2)))</f>
        <v/>
      </c>
      <c r="C813" s="8">
        <f>IF($A813="","",Payouts!C815)</f>
        <v/>
      </c>
      <c r="D813">
        <f>IF($A813="","",IF(SUMPRODUCT(MAX(IFERROR((ABS('Bank Import'!$C$4:$C$1003-$C813)&lt;0.005)*(ABS('Bank Import'!$A$4:$A$1003-$B813)&lt;=$J$1),0)*ROW('Bank Import'!$A$4:$A$1003)))=0,"",SUMPRODUCT(MAX(IFERROR((ABS('Bank Import'!$C$4:$C$1003-$C813)&lt;0.005)*(ABS('Bank Import'!$A$4:$A$1003-$B813)&lt;=$J$1),0)*ROW('Bank Import'!$A$4:$A$1003)))))</f>
        <v/>
      </c>
      <c r="E813" s="7">
        <f>IF(OR($A813="",$D813=""),"",INDEX('Bank Import'!$A$4:$A$1003,$D813-3))</f>
        <v/>
      </c>
      <c r="F813" s="8">
        <f>IF(OR($A813="",$D813=""),"",INDEX('Bank Import'!$C$4:$C$1003,$D813-3))</f>
        <v/>
      </c>
      <c r="G813">
        <f>IF($A813="","",IF($D813="","UNMATCHED","Matched"))</f>
        <v/>
      </c>
    </row>
    <row r="814">
      <c r="A814">
        <f>IF(Payouts!A816="","",Payouts!A816)</f>
        <v/>
      </c>
      <c r="B814" s="7">
        <f>IF($A814="","",DATE(LEFT(Payouts!B816,4),MID(Payouts!B816,6,2),MID(Payouts!B816,9,2)))</f>
        <v/>
      </c>
      <c r="C814" s="8">
        <f>IF($A814="","",Payouts!C816)</f>
        <v/>
      </c>
      <c r="D814">
        <f>IF($A814="","",IF(SUMPRODUCT(MAX(IFERROR((ABS('Bank Import'!$C$4:$C$1003-$C814)&lt;0.005)*(ABS('Bank Import'!$A$4:$A$1003-$B814)&lt;=$J$1),0)*ROW('Bank Import'!$A$4:$A$1003)))=0,"",SUMPRODUCT(MAX(IFERROR((ABS('Bank Import'!$C$4:$C$1003-$C814)&lt;0.005)*(ABS('Bank Import'!$A$4:$A$1003-$B814)&lt;=$J$1),0)*ROW('Bank Import'!$A$4:$A$1003)))))</f>
        <v/>
      </c>
      <c r="E814" s="7">
        <f>IF(OR($A814="",$D814=""),"",INDEX('Bank Import'!$A$4:$A$1003,$D814-3))</f>
        <v/>
      </c>
      <c r="F814" s="8">
        <f>IF(OR($A814="",$D814=""),"",INDEX('Bank Import'!$C$4:$C$1003,$D814-3))</f>
        <v/>
      </c>
      <c r="G814">
        <f>IF($A814="","",IF($D814="","UNMATCHED","Matched"))</f>
        <v/>
      </c>
    </row>
    <row r="815">
      <c r="A815">
        <f>IF(Payouts!A817="","",Payouts!A817)</f>
        <v/>
      </c>
      <c r="B815" s="7">
        <f>IF($A815="","",DATE(LEFT(Payouts!B817,4),MID(Payouts!B817,6,2),MID(Payouts!B817,9,2)))</f>
        <v/>
      </c>
      <c r="C815" s="8">
        <f>IF($A815="","",Payouts!C817)</f>
        <v/>
      </c>
      <c r="D815">
        <f>IF($A815="","",IF(SUMPRODUCT(MAX(IFERROR((ABS('Bank Import'!$C$4:$C$1003-$C815)&lt;0.005)*(ABS('Bank Import'!$A$4:$A$1003-$B815)&lt;=$J$1),0)*ROW('Bank Import'!$A$4:$A$1003)))=0,"",SUMPRODUCT(MAX(IFERROR((ABS('Bank Import'!$C$4:$C$1003-$C815)&lt;0.005)*(ABS('Bank Import'!$A$4:$A$1003-$B815)&lt;=$J$1),0)*ROW('Bank Import'!$A$4:$A$1003)))))</f>
        <v/>
      </c>
      <c r="E815" s="7">
        <f>IF(OR($A815="",$D815=""),"",INDEX('Bank Import'!$A$4:$A$1003,$D815-3))</f>
        <v/>
      </c>
      <c r="F815" s="8">
        <f>IF(OR($A815="",$D815=""),"",INDEX('Bank Import'!$C$4:$C$1003,$D815-3))</f>
        <v/>
      </c>
      <c r="G815">
        <f>IF($A815="","",IF($D815="","UNMATCHED","Matched"))</f>
        <v/>
      </c>
    </row>
    <row r="816">
      <c r="A816">
        <f>IF(Payouts!A818="","",Payouts!A818)</f>
        <v/>
      </c>
      <c r="B816" s="7">
        <f>IF($A816="","",DATE(LEFT(Payouts!B818,4),MID(Payouts!B818,6,2),MID(Payouts!B818,9,2)))</f>
        <v/>
      </c>
      <c r="C816" s="8">
        <f>IF($A816="","",Payouts!C818)</f>
        <v/>
      </c>
      <c r="D816">
        <f>IF($A816="","",IF(SUMPRODUCT(MAX(IFERROR((ABS('Bank Import'!$C$4:$C$1003-$C816)&lt;0.005)*(ABS('Bank Import'!$A$4:$A$1003-$B816)&lt;=$J$1),0)*ROW('Bank Import'!$A$4:$A$1003)))=0,"",SUMPRODUCT(MAX(IFERROR((ABS('Bank Import'!$C$4:$C$1003-$C816)&lt;0.005)*(ABS('Bank Import'!$A$4:$A$1003-$B816)&lt;=$J$1),0)*ROW('Bank Import'!$A$4:$A$1003)))))</f>
        <v/>
      </c>
      <c r="E816" s="7">
        <f>IF(OR($A816="",$D816=""),"",INDEX('Bank Import'!$A$4:$A$1003,$D816-3))</f>
        <v/>
      </c>
      <c r="F816" s="8">
        <f>IF(OR($A816="",$D816=""),"",INDEX('Bank Import'!$C$4:$C$1003,$D816-3))</f>
        <v/>
      </c>
      <c r="G816">
        <f>IF($A816="","",IF($D816="","UNMATCHED","Matched"))</f>
        <v/>
      </c>
    </row>
    <row r="817">
      <c r="A817">
        <f>IF(Payouts!A819="","",Payouts!A819)</f>
        <v/>
      </c>
      <c r="B817" s="7">
        <f>IF($A817="","",DATE(LEFT(Payouts!B819,4),MID(Payouts!B819,6,2),MID(Payouts!B819,9,2)))</f>
        <v/>
      </c>
      <c r="C817" s="8">
        <f>IF($A817="","",Payouts!C819)</f>
        <v/>
      </c>
      <c r="D817">
        <f>IF($A817="","",IF(SUMPRODUCT(MAX(IFERROR((ABS('Bank Import'!$C$4:$C$1003-$C817)&lt;0.005)*(ABS('Bank Import'!$A$4:$A$1003-$B817)&lt;=$J$1),0)*ROW('Bank Import'!$A$4:$A$1003)))=0,"",SUMPRODUCT(MAX(IFERROR((ABS('Bank Import'!$C$4:$C$1003-$C817)&lt;0.005)*(ABS('Bank Import'!$A$4:$A$1003-$B817)&lt;=$J$1),0)*ROW('Bank Import'!$A$4:$A$1003)))))</f>
        <v/>
      </c>
      <c r="E817" s="7">
        <f>IF(OR($A817="",$D817=""),"",INDEX('Bank Import'!$A$4:$A$1003,$D817-3))</f>
        <v/>
      </c>
      <c r="F817" s="8">
        <f>IF(OR($A817="",$D817=""),"",INDEX('Bank Import'!$C$4:$C$1003,$D817-3))</f>
        <v/>
      </c>
      <c r="G817">
        <f>IF($A817="","",IF($D817="","UNMATCHED","Matched"))</f>
        <v/>
      </c>
    </row>
    <row r="818">
      <c r="A818">
        <f>IF(Payouts!A820="","",Payouts!A820)</f>
        <v/>
      </c>
      <c r="B818" s="7">
        <f>IF($A818="","",DATE(LEFT(Payouts!B820,4),MID(Payouts!B820,6,2),MID(Payouts!B820,9,2)))</f>
        <v/>
      </c>
      <c r="C818" s="8">
        <f>IF($A818="","",Payouts!C820)</f>
        <v/>
      </c>
      <c r="D818">
        <f>IF($A818="","",IF(SUMPRODUCT(MAX(IFERROR((ABS('Bank Import'!$C$4:$C$1003-$C818)&lt;0.005)*(ABS('Bank Import'!$A$4:$A$1003-$B818)&lt;=$J$1),0)*ROW('Bank Import'!$A$4:$A$1003)))=0,"",SUMPRODUCT(MAX(IFERROR((ABS('Bank Import'!$C$4:$C$1003-$C818)&lt;0.005)*(ABS('Bank Import'!$A$4:$A$1003-$B818)&lt;=$J$1),0)*ROW('Bank Import'!$A$4:$A$1003)))))</f>
        <v/>
      </c>
      <c r="E818" s="7">
        <f>IF(OR($A818="",$D818=""),"",INDEX('Bank Import'!$A$4:$A$1003,$D818-3))</f>
        <v/>
      </c>
      <c r="F818" s="8">
        <f>IF(OR($A818="",$D818=""),"",INDEX('Bank Import'!$C$4:$C$1003,$D818-3))</f>
        <v/>
      </c>
      <c r="G818">
        <f>IF($A818="","",IF($D818="","UNMATCHED","Matched"))</f>
        <v/>
      </c>
    </row>
    <row r="819">
      <c r="A819">
        <f>IF(Payouts!A821="","",Payouts!A821)</f>
        <v/>
      </c>
      <c r="B819" s="7">
        <f>IF($A819="","",DATE(LEFT(Payouts!B821,4),MID(Payouts!B821,6,2),MID(Payouts!B821,9,2)))</f>
        <v/>
      </c>
      <c r="C819" s="8">
        <f>IF($A819="","",Payouts!C821)</f>
        <v/>
      </c>
      <c r="D819">
        <f>IF($A819="","",IF(SUMPRODUCT(MAX(IFERROR((ABS('Bank Import'!$C$4:$C$1003-$C819)&lt;0.005)*(ABS('Bank Import'!$A$4:$A$1003-$B819)&lt;=$J$1),0)*ROW('Bank Import'!$A$4:$A$1003)))=0,"",SUMPRODUCT(MAX(IFERROR((ABS('Bank Import'!$C$4:$C$1003-$C819)&lt;0.005)*(ABS('Bank Import'!$A$4:$A$1003-$B819)&lt;=$J$1),0)*ROW('Bank Import'!$A$4:$A$1003)))))</f>
        <v/>
      </c>
      <c r="E819" s="7">
        <f>IF(OR($A819="",$D819=""),"",INDEX('Bank Import'!$A$4:$A$1003,$D819-3))</f>
        <v/>
      </c>
      <c r="F819" s="8">
        <f>IF(OR($A819="",$D819=""),"",INDEX('Bank Import'!$C$4:$C$1003,$D819-3))</f>
        <v/>
      </c>
      <c r="G819">
        <f>IF($A819="","",IF($D819="","UNMATCHED","Matched"))</f>
        <v/>
      </c>
    </row>
    <row r="820">
      <c r="A820">
        <f>IF(Payouts!A822="","",Payouts!A822)</f>
        <v/>
      </c>
      <c r="B820" s="7">
        <f>IF($A820="","",DATE(LEFT(Payouts!B822,4),MID(Payouts!B822,6,2),MID(Payouts!B822,9,2)))</f>
        <v/>
      </c>
      <c r="C820" s="8">
        <f>IF($A820="","",Payouts!C822)</f>
        <v/>
      </c>
      <c r="D820">
        <f>IF($A820="","",IF(SUMPRODUCT(MAX(IFERROR((ABS('Bank Import'!$C$4:$C$1003-$C820)&lt;0.005)*(ABS('Bank Import'!$A$4:$A$1003-$B820)&lt;=$J$1),0)*ROW('Bank Import'!$A$4:$A$1003)))=0,"",SUMPRODUCT(MAX(IFERROR((ABS('Bank Import'!$C$4:$C$1003-$C820)&lt;0.005)*(ABS('Bank Import'!$A$4:$A$1003-$B820)&lt;=$J$1),0)*ROW('Bank Import'!$A$4:$A$1003)))))</f>
        <v/>
      </c>
      <c r="E820" s="7">
        <f>IF(OR($A820="",$D820=""),"",INDEX('Bank Import'!$A$4:$A$1003,$D820-3))</f>
        <v/>
      </c>
      <c r="F820" s="8">
        <f>IF(OR($A820="",$D820=""),"",INDEX('Bank Import'!$C$4:$C$1003,$D820-3))</f>
        <v/>
      </c>
      <c r="G820">
        <f>IF($A820="","",IF($D820="","UNMATCHED","Matched"))</f>
        <v/>
      </c>
    </row>
    <row r="821">
      <c r="A821">
        <f>IF(Payouts!A823="","",Payouts!A823)</f>
        <v/>
      </c>
      <c r="B821" s="7">
        <f>IF($A821="","",DATE(LEFT(Payouts!B823,4),MID(Payouts!B823,6,2),MID(Payouts!B823,9,2)))</f>
        <v/>
      </c>
      <c r="C821" s="8">
        <f>IF($A821="","",Payouts!C823)</f>
        <v/>
      </c>
      <c r="D821">
        <f>IF($A821="","",IF(SUMPRODUCT(MAX(IFERROR((ABS('Bank Import'!$C$4:$C$1003-$C821)&lt;0.005)*(ABS('Bank Import'!$A$4:$A$1003-$B821)&lt;=$J$1),0)*ROW('Bank Import'!$A$4:$A$1003)))=0,"",SUMPRODUCT(MAX(IFERROR((ABS('Bank Import'!$C$4:$C$1003-$C821)&lt;0.005)*(ABS('Bank Import'!$A$4:$A$1003-$B821)&lt;=$J$1),0)*ROW('Bank Import'!$A$4:$A$1003)))))</f>
        <v/>
      </c>
      <c r="E821" s="7">
        <f>IF(OR($A821="",$D821=""),"",INDEX('Bank Import'!$A$4:$A$1003,$D821-3))</f>
        <v/>
      </c>
      <c r="F821" s="8">
        <f>IF(OR($A821="",$D821=""),"",INDEX('Bank Import'!$C$4:$C$1003,$D821-3))</f>
        <v/>
      </c>
      <c r="G821">
        <f>IF($A821="","",IF($D821="","UNMATCHED","Matched"))</f>
        <v/>
      </c>
    </row>
    <row r="822">
      <c r="A822">
        <f>IF(Payouts!A824="","",Payouts!A824)</f>
        <v/>
      </c>
      <c r="B822" s="7">
        <f>IF($A822="","",DATE(LEFT(Payouts!B824,4),MID(Payouts!B824,6,2),MID(Payouts!B824,9,2)))</f>
        <v/>
      </c>
      <c r="C822" s="8">
        <f>IF($A822="","",Payouts!C824)</f>
        <v/>
      </c>
      <c r="D822">
        <f>IF($A822="","",IF(SUMPRODUCT(MAX(IFERROR((ABS('Bank Import'!$C$4:$C$1003-$C822)&lt;0.005)*(ABS('Bank Import'!$A$4:$A$1003-$B822)&lt;=$J$1),0)*ROW('Bank Import'!$A$4:$A$1003)))=0,"",SUMPRODUCT(MAX(IFERROR((ABS('Bank Import'!$C$4:$C$1003-$C822)&lt;0.005)*(ABS('Bank Import'!$A$4:$A$1003-$B822)&lt;=$J$1),0)*ROW('Bank Import'!$A$4:$A$1003)))))</f>
        <v/>
      </c>
      <c r="E822" s="7">
        <f>IF(OR($A822="",$D822=""),"",INDEX('Bank Import'!$A$4:$A$1003,$D822-3))</f>
        <v/>
      </c>
      <c r="F822" s="8">
        <f>IF(OR($A822="",$D822=""),"",INDEX('Bank Import'!$C$4:$C$1003,$D822-3))</f>
        <v/>
      </c>
      <c r="G822">
        <f>IF($A822="","",IF($D822="","UNMATCHED","Matched"))</f>
        <v/>
      </c>
    </row>
    <row r="823">
      <c r="A823">
        <f>IF(Payouts!A825="","",Payouts!A825)</f>
        <v/>
      </c>
      <c r="B823" s="7">
        <f>IF($A823="","",DATE(LEFT(Payouts!B825,4),MID(Payouts!B825,6,2),MID(Payouts!B825,9,2)))</f>
        <v/>
      </c>
      <c r="C823" s="8">
        <f>IF($A823="","",Payouts!C825)</f>
        <v/>
      </c>
      <c r="D823">
        <f>IF($A823="","",IF(SUMPRODUCT(MAX(IFERROR((ABS('Bank Import'!$C$4:$C$1003-$C823)&lt;0.005)*(ABS('Bank Import'!$A$4:$A$1003-$B823)&lt;=$J$1),0)*ROW('Bank Import'!$A$4:$A$1003)))=0,"",SUMPRODUCT(MAX(IFERROR((ABS('Bank Import'!$C$4:$C$1003-$C823)&lt;0.005)*(ABS('Bank Import'!$A$4:$A$1003-$B823)&lt;=$J$1),0)*ROW('Bank Import'!$A$4:$A$1003)))))</f>
        <v/>
      </c>
      <c r="E823" s="7">
        <f>IF(OR($A823="",$D823=""),"",INDEX('Bank Import'!$A$4:$A$1003,$D823-3))</f>
        <v/>
      </c>
      <c r="F823" s="8">
        <f>IF(OR($A823="",$D823=""),"",INDEX('Bank Import'!$C$4:$C$1003,$D823-3))</f>
        <v/>
      </c>
      <c r="G823">
        <f>IF($A823="","",IF($D823="","UNMATCHED","Matched"))</f>
        <v/>
      </c>
    </row>
    <row r="824">
      <c r="A824">
        <f>IF(Payouts!A826="","",Payouts!A826)</f>
        <v/>
      </c>
      <c r="B824" s="7">
        <f>IF($A824="","",DATE(LEFT(Payouts!B826,4),MID(Payouts!B826,6,2),MID(Payouts!B826,9,2)))</f>
        <v/>
      </c>
      <c r="C824" s="8">
        <f>IF($A824="","",Payouts!C826)</f>
        <v/>
      </c>
      <c r="D824">
        <f>IF($A824="","",IF(SUMPRODUCT(MAX(IFERROR((ABS('Bank Import'!$C$4:$C$1003-$C824)&lt;0.005)*(ABS('Bank Import'!$A$4:$A$1003-$B824)&lt;=$J$1),0)*ROW('Bank Import'!$A$4:$A$1003)))=0,"",SUMPRODUCT(MAX(IFERROR((ABS('Bank Import'!$C$4:$C$1003-$C824)&lt;0.005)*(ABS('Bank Import'!$A$4:$A$1003-$B824)&lt;=$J$1),0)*ROW('Bank Import'!$A$4:$A$1003)))))</f>
        <v/>
      </c>
      <c r="E824" s="7">
        <f>IF(OR($A824="",$D824=""),"",INDEX('Bank Import'!$A$4:$A$1003,$D824-3))</f>
        <v/>
      </c>
      <c r="F824" s="8">
        <f>IF(OR($A824="",$D824=""),"",INDEX('Bank Import'!$C$4:$C$1003,$D824-3))</f>
        <v/>
      </c>
      <c r="G824">
        <f>IF($A824="","",IF($D824="","UNMATCHED","Matched"))</f>
        <v/>
      </c>
    </row>
    <row r="825">
      <c r="A825">
        <f>IF(Payouts!A827="","",Payouts!A827)</f>
        <v/>
      </c>
      <c r="B825" s="7">
        <f>IF($A825="","",DATE(LEFT(Payouts!B827,4),MID(Payouts!B827,6,2),MID(Payouts!B827,9,2)))</f>
        <v/>
      </c>
      <c r="C825" s="8">
        <f>IF($A825="","",Payouts!C827)</f>
        <v/>
      </c>
      <c r="D825">
        <f>IF($A825="","",IF(SUMPRODUCT(MAX(IFERROR((ABS('Bank Import'!$C$4:$C$1003-$C825)&lt;0.005)*(ABS('Bank Import'!$A$4:$A$1003-$B825)&lt;=$J$1),0)*ROW('Bank Import'!$A$4:$A$1003)))=0,"",SUMPRODUCT(MAX(IFERROR((ABS('Bank Import'!$C$4:$C$1003-$C825)&lt;0.005)*(ABS('Bank Import'!$A$4:$A$1003-$B825)&lt;=$J$1),0)*ROW('Bank Import'!$A$4:$A$1003)))))</f>
        <v/>
      </c>
      <c r="E825" s="7">
        <f>IF(OR($A825="",$D825=""),"",INDEX('Bank Import'!$A$4:$A$1003,$D825-3))</f>
        <v/>
      </c>
      <c r="F825" s="8">
        <f>IF(OR($A825="",$D825=""),"",INDEX('Bank Import'!$C$4:$C$1003,$D825-3))</f>
        <v/>
      </c>
      <c r="G825">
        <f>IF($A825="","",IF($D825="","UNMATCHED","Matched"))</f>
        <v/>
      </c>
    </row>
    <row r="826">
      <c r="A826">
        <f>IF(Payouts!A828="","",Payouts!A828)</f>
        <v/>
      </c>
      <c r="B826" s="7">
        <f>IF($A826="","",DATE(LEFT(Payouts!B828,4),MID(Payouts!B828,6,2),MID(Payouts!B828,9,2)))</f>
        <v/>
      </c>
      <c r="C826" s="8">
        <f>IF($A826="","",Payouts!C828)</f>
        <v/>
      </c>
      <c r="D826">
        <f>IF($A826="","",IF(SUMPRODUCT(MAX(IFERROR((ABS('Bank Import'!$C$4:$C$1003-$C826)&lt;0.005)*(ABS('Bank Import'!$A$4:$A$1003-$B826)&lt;=$J$1),0)*ROW('Bank Import'!$A$4:$A$1003)))=0,"",SUMPRODUCT(MAX(IFERROR((ABS('Bank Import'!$C$4:$C$1003-$C826)&lt;0.005)*(ABS('Bank Import'!$A$4:$A$1003-$B826)&lt;=$J$1),0)*ROW('Bank Import'!$A$4:$A$1003)))))</f>
        <v/>
      </c>
      <c r="E826" s="7">
        <f>IF(OR($A826="",$D826=""),"",INDEX('Bank Import'!$A$4:$A$1003,$D826-3))</f>
        <v/>
      </c>
      <c r="F826" s="8">
        <f>IF(OR($A826="",$D826=""),"",INDEX('Bank Import'!$C$4:$C$1003,$D826-3))</f>
        <v/>
      </c>
      <c r="G826">
        <f>IF($A826="","",IF($D826="","UNMATCHED","Matched"))</f>
        <v/>
      </c>
    </row>
    <row r="827">
      <c r="A827">
        <f>IF(Payouts!A829="","",Payouts!A829)</f>
        <v/>
      </c>
      <c r="B827" s="7">
        <f>IF($A827="","",DATE(LEFT(Payouts!B829,4),MID(Payouts!B829,6,2),MID(Payouts!B829,9,2)))</f>
        <v/>
      </c>
      <c r="C827" s="8">
        <f>IF($A827="","",Payouts!C829)</f>
        <v/>
      </c>
      <c r="D827">
        <f>IF($A827="","",IF(SUMPRODUCT(MAX(IFERROR((ABS('Bank Import'!$C$4:$C$1003-$C827)&lt;0.005)*(ABS('Bank Import'!$A$4:$A$1003-$B827)&lt;=$J$1),0)*ROW('Bank Import'!$A$4:$A$1003)))=0,"",SUMPRODUCT(MAX(IFERROR((ABS('Bank Import'!$C$4:$C$1003-$C827)&lt;0.005)*(ABS('Bank Import'!$A$4:$A$1003-$B827)&lt;=$J$1),0)*ROW('Bank Import'!$A$4:$A$1003)))))</f>
        <v/>
      </c>
      <c r="E827" s="7">
        <f>IF(OR($A827="",$D827=""),"",INDEX('Bank Import'!$A$4:$A$1003,$D827-3))</f>
        <v/>
      </c>
      <c r="F827" s="8">
        <f>IF(OR($A827="",$D827=""),"",INDEX('Bank Import'!$C$4:$C$1003,$D827-3))</f>
        <v/>
      </c>
      <c r="G827">
        <f>IF($A827="","",IF($D827="","UNMATCHED","Matched"))</f>
        <v/>
      </c>
    </row>
    <row r="828">
      <c r="A828">
        <f>IF(Payouts!A830="","",Payouts!A830)</f>
        <v/>
      </c>
      <c r="B828" s="7">
        <f>IF($A828="","",DATE(LEFT(Payouts!B830,4),MID(Payouts!B830,6,2),MID(Payouts!B830,9,2)))</f>
        <v/>
      </c>
      <c r="C828" s="8">
        <f>IF($A828="","",Payouts!C830)</f>
        <v/>
      </c>
      <c r="D828">
        <f>IF($A828="","",IF(SUMPRODUCT(MAX(IFERROR((ABS('Bank Import'!$C$4:$C$1003-$C828)&lt;0.005)*(ABS('Bank Import'!$A$4:$A$1003-$B828)&lt;=$J$1),0)*ROW('Bank Import'!$A$4:$A$1003)))=0,"",SUMPRODUCT(MAX(IFERROR((ABS('Bank Import'!$C$4:$C$1003-$C828)&lt;0.005)*(ABS('Bank Import'!$A$4:$A$1003-$B828)&lt;=$J$1),0)*ROW('Bank Import'!$A$4:$A$1003)))))</f>
        <v/>
      </c>
      <c r="E828" s="7">
        <f>IF(OR($A828="",$D828=""),"",INDEX('Bank Import'!$A$4:$A$1003,$D828-3))</f>
        <v/>
      </c>
      <c r="F828" s="8">
        <f>IF(OR($A828="",$D828=""),"",INDEX('Bank Import'!$C$4:$C$1003,$D828-3))</f>
        <v/>
      </c>
      <c r="G828">
        <f>IF($A828="","",IF($D828="","UNMATCHED","Matched"))</f>
        <v/>
      </c>
    </row>
    <row r="829">
      <c r="A829">
        <f>IF(Payouts!A831="","",Payouts!A831)</f>
        <v/>
      </c>
      <c r="B829" s="7">
        <f>IF($A829="","",DATE(LEFT(Payouts!B831,4),MID(Payouts!B831,6,2),MID(Payouts!B831,9,2)))</f>
        <v/>
      </c>
      <c r="C829" s="8">
        <f>IF($A829="","",Payouts!C831)</f>
        <v/>
      </c>
      <c r="D829">
        <f>IF($A829="","",IF(SUMPRODUCT(MAX(IFERROR((ABS('Bank Import'!$C$4:$C$1003-$C829)&lt;0.005)*(ABS('Bank Import'!$A$4:$A$1003-$B829)&lt;=$J$1),0)*ROW('Bank Import'!$A$4:$A$1003)))=0,"",SUMPRODUCT(MAX(IFERROR((ABS('Bank Import'!$C$4:$C$1003-$C829)&lt;0.005)*(ABS('Bank Import'!$A$4:$A$1003-$B829)&lt;=$J$1),0)*ROW('Bank Import'!$A$4:$A$1003)))))</f>
        <v/>
      </c>
      <c r="E829" s="7">
        <f>IF(OR($A829="",$D829=""),"",INDEX('Bank Import'!$A$4:$A$1003,$D829-3))</f>
        <v/>
      </c>
      <c r="F829" s="8">
        <f>IF(OR($A829="",$D829=""),"",INDEX('Bank Import'!$C$4:$C$1003,$D829-3))</f>
        <v/>
      </c>
      <c r="G829">
        <f>IF($A829="","",IF($D829="","UNMATCHED","Matched"))</f>
        <v/>
      </c>
    </row>
    <row r="830">
      <c r="A830">
        <f>IF(Payouts!A832="","",Payouts!A832)</f>
        <v/>
      </c>
      <c r="B830" s="7">
        <f>IF($A830="","",DATE(LEFT(Payouts!B832,4),MID(Payouts!B832,6,2),MID(Payouts!B832,9,2)))</f>
        <v/>
      </c>
      <c r="C830" s="8">
        <f>IF($A830="","",Payouts!C832)</f>
        <v/>
      </c>
      <c r="D830">
        <f>IF($A830="","",IF(SUMPRODUCT(MAX(IFERROR((ABS('Bank Import'!$C$4:$C$1003-$C830)&lt;0.005)*(ABS('Bank Import'!$A$4:$A$1003-$B830)&lt;=$J$1),0)*ROW('Bank Import'!$A$4:$A$1003)))=0,"",SUMPRODUCT(MAX(IFERROR((ABS('Bank Import'!$C$4:$C$1003-$C830)&lt;0.005)*(ABS('Bank Import'!$A$4:$A$1003-$B830)&lt;=$J$1),0)*ROW('Bank Import'!$A$4:$A$1003)))))</f>
        <v/>
      </c>
      <c r="E830" s="7">
        <f>IF(OR($A830="",$D830=""),"",INDEX('Bank Import'!$A$4:$A$1003,$D830-3))</f>
        <v/>
      </c>
      <c r="F830" s="8">
        <f>IF(OR($A830="",$D830=""),"",INDEX('Bank Import'!$C$4:$C$1003,$D830-3))</f>
        <v/>
      </c>
      <c r="G830">
        <f>IF($A830="","",IF($D830="","UNMATCHED","Matched"))</f>
        <v/>
      </c>
    </row>
    <row r="831">
      <c r="A831">
        <f>IF(Payouts!A833="","",Payouts!A833)</f>
        <v/>
      </c>
      <c r="B831" s="7">
        <f>IF($A831="","",DATE(LEFT(Payouts!B833,4),MID(Payouts!B833,6,2),MID(Payouts!B833,9,2)))</f>
        <v/>
      </c>
      <c r="C831" s="8">
        <f>IF($A831="","",Payouts!C833)</f>
        <v/>
      </c>
      <c r="D831">
        <f>IF($A831="","",IF(SUMPRODUCT(MAX(IFERROR((ABS('Bank Import'!$C$4:$C$1003-$C831)&lt;0.005)*(ABS('Bank Import'!$A$4:$A$1003-$B831)&lt;=$J$1),0)*ROW('Bank Import'!$A$4:$A$1003)))=0,"",SUMPRODUCT(MAX(IFERROR((ABS('Bank Import'!$C$4:$C$1003-$C831)&lt;0.005)*(ABS('Bank Import'!$A$4:$A$1003-$B831)&lt;=$J$1),0)*ROW('Bank Import'!$A$4:$A$1003)))))</f>
        <v/>
      </c>
      <c r="E831" s="7">
        <f>IF(OR($A831="",$D831=""),"",INDEX('Bank Import'!$A$4:$A$1003,$D831-3))</f>
        <v/>
      </c>
      <c r="F831" s="8">
        <f>IF(OR($A831="",$D831=""),"",INDEX('Bank Import'!$C$4:$C$1003,$D831-3))</f>
        <v/>
      </c>
      <c r="G831">
        <f>IF($A831="","",IF($D831="","UNMATCHED","Matched"))</f>
        <v/>
      </c>
    </row>
    <row r="832">
      <c r="A832">
        <f>IF(Payouts!A834="","",Payouts!A834)</f>
        <v/>
      </c>
      <c r="B832" s="7">
        <f>IF($A832="","",DATE(LEFT(Payouts!B834,4),MID(Payouts!B834,6,2),MID(Payouts!B834,9,2)))</f>
        <v/>
      </c>
      <c r="C832" s="8">
        <f>IF($A832="","",Payouts!C834)</f>
        <v/>
      </c>
      <c r="D832">
        <f>IF($A832="","",IF(SUMPRODUCT(MAX(IFERROR((ABS('Bank Import'!$C$4:$C$1003-$C832)&lt;0.005)*(ABS('Bank Import'!$A$4:$A$1003-$B832)&lt;=$J$1),0)*ROW('Bank Import'!$A$4:$A$1003)))=0,"",SUMPRODUCT(MAX(IFERROR((ABS('Bank Import'!$C$4:$C$1003-$C832)&lt;0.005)*(ABS('Bank Import'!$A$4:$A$1003-$B832)&lt;=$J$1),0)*ROW('Bank Import'!$A$4:$A$1003)))))</f>
        <v/>
      </c>
      <c r="E832" s="7">
        <f>IF(OR($A832="",$D832=""),"",INDEX('Bank Import'!$A$4:$A$1003,$D832-3))</f>
        <v/>
      </c>
      <c r="F832" s="8">
        <f>IF(OR($A832="",$D832=""),"",INDEX('Bank Import'!$C$4:$C$1003,$D832-3))</f>
        <v/>
      </c>
      <c r="G832">
        <f>IF($A832="","",IF($D832="","UNMATCHED","Matched"))</f>
        <v/>
      </c>
    </row>
    <row r="833">
      <c r="A833">
        <f>IF(Payouts!A835="","",Payouts!A835)</f>
        <v/>
      </c>
      <c r="B833" s="7">
        <f>IF($A833="","",DATE(LEFT(Payouts!B835,4),MID(Payouts!B835,6,2),MID(Payouts!B835,9,2)))</f>
        <v/>
      </c>
      <c r="C833" s="8">
        <f>IF($A833="","",Payouts!C835)</f>
        <v/>
      </c>
      <c r="D833">
        <f>IF($A833="","",IF(SUMPRODUCT(MAX(IFERROR((ABS('Bank Import'!$C$4:$C$1003-$C833)&lt;0.005)*(ABS('Bank Import'!$A$4:$A$1003-$B833)&lt;=$J$1),0)*ROW('Bank Import'!$A$4:$A$1003)))=0,"",SUMPRODUCT(MAX(IFERROR((ABS('Bank Import'!$C$4:$C$1003-$C833)&lt;0.005)*(ABS('Bank Import'!$A$4:$A$1003-$B833)&lt;=$J$1),0)*ROW('Bank Import'!$A$4:$A$1003)))))</f>
        <v/>
      </c>
      <c r="E833" s="7">
        <f>IF(OR($A833="",$D833=""),"",INDEX('Bank Import'!$A$4:$A$1003,$D833-3))</f>
        <v/>
      </c>
      <c r="F833" s="8">
        <f>IF(OR($A833="",$D833=""),"",INDEX('Bank Import'!$C$4:$C$1003,$D833-3))</f>
        <v/>
      </c>
      <c r="G833">
        <f>IF($A833="","",IF($D833="","UNMATCHED","Matched"))</f>
        <v/>
      </c>
    </row>
    <row r="834">
      <c r="A834">
        <f>IF(Payouts!A836="","",Payouts!A836)</f>
        <v/>
      </c>
      <c r="B834" s="7">
        <f>IF($A834="","",DATE(LEFT(Payouts!B836,4),MID(Payouts!B836,6,2),MID(Payouts!B836,9,2)))</f>
        <v/>
      </c>
      <c r="C834" s="8">
        <f>IF($A834="","",Payouts!C836)</f>
        <v/>
      </c>
      <c r="D834">
        <f>IF($A834="","",IF(SUMPRODUCT(MAX(IFERROR((ABS('Bank Import'!$C$4:$C$1003-$C834)&lt;0.005)*(ABS('Bank Import'!$A$4:$A$1003-$B834)&lt;=$J$1),0)*ROW('Bank Import'!$A$4:$A$1003)))=0,"",SUMPRODUCT(MAX(IFERROR((ABS('Bank Import'!$C$4:$C$1003-$C834)&lt;0.005)*(ABS('Bank Import'!$A$4:$A$1003-$B834)&lt;=$J$1),0)*ROW('Bank Import'!$A$4:$A$1003)))))</f>
        <v/>
      </c>
      <c r="E834" s="7">
        <f>IF(OR($A834="",$D834=""),"",INDEX('Bank Import'!$A$4:$A$1003,$D834-3))</f>
        <v/>
      </c>
      <c r="F834" s="8">
        <f>IF(OR($A834="",$D834=""),"",INDEX('Bank Import'!$C$4:$C$1003,$D834-3))</f>
        <v/>
      </c>
      <c r="G834">
        <f>IF($A834="","",IF($D834="","UNMATCHED","Matched"))</f>
        <v/>
      </c>
    </row>
    <row r="835">
      <c r="A835">
        <f>IF(Payouts!A837="","",Payouts!A837)</f>
        <v/>
      </c>
      <c r="B835" s="7">
        <f>IF($A835="","",DATE(LEFT(Payouts!B837,4),MID(Payouts!B837,6,2),MID(Payouts!B837,9,2)))</f>
        <v/>
      </c>
      <c r="C835" s="8">
        <f>IF($A835="","",Payouts!C837)</f>
        <v/>
      </c>
      <c r="D835">
        <f>IF($A835="","",IF(SUMPRODUCT(MAX(IFERROR((ABS('Bank Import'!$C$4:$C$1003-$C835)&lt;0.005)*(ABS('Bank Import'!$A$4:$A$1003-$B835)&lt;=$J$1),0)*ROW('Bank Import'!$A$4:$A$1003)))=0,"",SUMPRODUCT(MAX(IFERROR((ABS('Bank Import'!$C$4:$C$1003-$C835)&lt;0.005)*(ABS('Bank Import'!$A$4:$A$1003-$B835)&lt;=$J$1),0)*ROW('Bank Import'!$A$4:$A$1003)))))</f>
        <v/>
      </c>
      <c r="E835" s="7">
        <f>IF(OR($A835="",$D835=""),"",INDEX('Bank Import'!$A$4:$A$1003,$D835-3))</f>
        <v/>
      </c>
      <c r="F835" s="8">
        <f>IF(OR($A835="",$D835=""),"",INDEX('Bank Import'!$C$4:$C$1003,$D835-3))</f>
        <v/>
      </c>
      <c r="G835">
        <f>IF($A835="","",IF($D835="","UNMATCHED","Matched"))</f>
        <v/>
      </c>
    </row>
    <row r="836">
      <c r="A836">
        <f>IF(Payouts!A838="","",Payouts!A838)</f>
        <v/>
      </c>
      <c r="B836" s="7">
        <f>IF($A836="","",DATE(LEFT(Payouts!B838,4),MID(Payouts!B838,6,2),MID(Payouts!B838,9,2)))</f>
        <v/>
      </c>
      <c r="C836" s="8">
        <f>IF($A836="","",Payouts!C838)</f>
        <v/>
      </c>
      <c r="D836">
        <f>IF($A836="","",IF(SUMPRODUCT(MAX(IFERROR((ABS('Bank Import'!$C$4:$C$1003-$C836)&lt;0.005)*(ABS('Bank Import'!$A$4:$A$1003-$B836)&lt;=$J$1),0)*ROW('Bank Import'!$A$4:$A$1003)))=0,"",SUMPRODUCT(MAX(IFERROR((ABS('Bank Import'!$C$4:$C$1003-$C836)&lt;0.005)*(ABS('Bank Import'!$A$4:$A$1003-$B836)&lt;=$J$1),0)*ROW('Bank Import'!$A$4:$A$1003)))))</f>
        <v/>
      </c>
      <c r="E836" s="7">
        <f>IF(OR($A836="",$D836=""),"",INDEX('Bank Import'!$A$4:$A$1003,$D836-3))</f>
        <v/>
      </c>
      <c r="F836" s="8">
        <f>IF(OR($A836="",$D836=""),"",INDEX('Bank Import'!$C$4:$C$1003,$D836-3))</f>
        <v/>
      </c>
      <c r="G836">
        <f>IF($A836="","",IF($D836="","UNMATCHED","Matched"))</f>
        <v/>
      </c>
    </row>
    <row r="837">
      <c r="A837">
        <f>IF(Payouts!A839="","",Payouts!A839)</f>
        <v/>
      </c>
      <c r="B837" s="7">
        <f>IF($A837="","",DATE(LEFT(Payouts!B839,4),MID(Payouts!B839,6,2),MID(Payouts!B839,9,2)))</f>
        <v/>
      </c>
      <c r="C837" s="8">
        <f>IF($A837="","",Payouts!C839)</f>
        <v/>
      </c>
      <c r="D837">
        <f>IF($A837="","",IF(SUMPRODUCT(MAX(IFERROR((ABS('Bank Import'!$C$4:$C$1003-$C837)&lt;0.005)*(ABS('Bank Import'!$A$4:$A$1003-$B837)&lt;=$J$1),0)*ROW('Bank Import'!$A$4:$A$1003)))=0,"",SUMPRODUCT(MAX(IFERROR((ABS('Bank Import'!$C$4:$C$1003-$C837)&lt;0.005)*(ABS('Bank Import'!$A$4:$A$1003-$B837)&lt;=$J$1),0)*ROW('Bank Import'!$A$4:$A$1003)))))</f>
        <v/>
      </c>
      <c r="E837" s="7">
        <f>IF(OR($A837="",$D837=""),"",INDEX('Bank Import'!$A$4:$A$1003,$D837-3))</f>
        <v/>
      </c>
      <c r="F837" s="8">
        <f>IF(OR($A837="",$D837=""),"",INDEX('Bank Import'!$C$4:$C$1003,$D837-3))</f>
        <v/>
      </c>
      <c r="G837">
        <f>IF($A837="","",IF($D837="","UNMATCHED","Matched"))</f>
        <v/>
      </c>
    </row>
    <row r="838">
      <c r="A838">
        <f>IF(Payouts!A840="","",Payouts!A840)</f>
        <v/>
      </c>
      <c r="B838" s="7">
        <f>IF($A838="","",DATE(LEFT(Payouts!B840,4),MID(Payouts!B840,6,2),MID(Payouts!B840,9,2)))</f>
        <v/>
      </c>
      <c r="C838" s="8">
        <f>IF($A838="","",Payouts!C840)</f>
        <v/>
      </c>
      <c r="D838">
        <f>IF($A838="","",IF(SUMPRODUCT(MAX(IFERROR((ABS('Bank Import'!$C$4:$C$1003-$C838)&lt;0.005)*(ABS('Bank Import'!$A$4:$A$1003-$B838)&lt;=$J$1),0)*ROW('Bank Import'!$A$4:$A$1003)))=0,"",SUMPRODUCT(MAX(IFERROR((ABS('Bank Import'!$C$4:$C$1003-$C838)&lt;0.005)*(ABS('Bank Import'!$A$4:$A$1003-$B838)&lt;=$J$1),0)*ROW('Bank Import'!$A$4:$A$1003)))))</f>
        <v/>
      </c>
      <c r="E838" s="7">
        <f>IF(OR($A838="",$D838=""),"",INDEX('Bank Import'!$A$4:$A$1003,$D838-3))</f>
        <v/>
      </c>
      <c r="F838" s="8">
        <f>IF(OR($A838="",$D838=""),"",INDEX('Bank Import'!$C$4:$C$1003,$D838-3))</f>
        <v/>
      </c>
      <c r="G838">
        <f>IF($A838="","",IF($D838="","UNMATCHED","Matched"))</f>
        <v/>
      </c>
    </row>
    <row r="839">
      <c r="A839">
        <f>IF(Payouts!A841="","",Payouts!A841)</f>
        <v/>
      </c>
      <c r="B839" s="7">
        <f>IF($A839="","",DATE(LEFT(Payouts!B841,4),MID(Payouts!B841,6,2),MID(Payouts!B841,9,2)))</f>
        <v/>
      </c>
      <c r="C839" s="8">
        <f>IF($A839="","",Payouts!C841)</f>
        <v/>
      </c>
      <c r="D839">
        <f>IF($A839="","",IF(SUMPRODUCT(MAX(IFERROR((ABS('Bank Import'!$C$4:$C$1003-$C839)&lt;0.005)*(ABS('Bank Import'!$A$4:$A$1003-$B839)&lt;=$J$1),0)*ROW('Bank Import'!$A$4:$A$1003)))=0,"",SUMPRODUCT(MAX(IFERROR((ABS('Bank Import'!$C$4:$C$1003-$C839)&lt;0.005)*(ABS('Bank Import'!$A$4:$A$1003-$B839)&lt;=$J$1),0)*ROW('Bank Import'!$A$4:$A$1003)))))</f>
        <v/>
      </c>
      <c r="E839" s="7">
        <f>IF(OR($A839="",$D839=""),"",INDEX('Bank Import'!$A$4:$A$1003,$D839-3))</f>
        <v/>
      </c>
      <c r="F839" s="8">
        <f>IF(OR($A839="",$D839=""),"",INDEX('Bank Import'!$C$4:$C$1003,$D839-3))</f>
        <v/>
      </c>
      <c r="G839">
        <f>IF($A839="","",IF($D839="","UNMATCHED","Matched"))</f>
        <v/>
      </c>
    </row>
    <row r="840">
      <c r="A840">
        <f>IF(Payouts!A842="","",Payouts!A842)</f>
        <v/>
      </c>
      <c r="B840" s="7">
        <f>IF($A840="","",DATE(LEFT(Payouts!B842,4),MID(Payouts!B842,6,2),MID(Payouts!B842,9,2)))</f>
        <v/>
      </c>
      <c r="C840" s="8">
        <f>IF($A840="","",Payouts!C842)</f>
        <v/>
      </c>
      <c r="D840">
        <f>IF($A840="","",IF(SUMPRODUCT(MAX(IFERROR((ABS('Bank Import'!$C$4:$C$1003-$C840)&lt;0.005)*(ABS('Bank Import'!$A$4:$A$1003-$B840)&lt;=$J$1),0)*ROW('Bank Import'!$A$4:$A$1003)))=0,"",SUMPRODUCT(MAX(IFERROR((ABS('Bank Import'!$C$4:$C$1003-$C840)&lt;0.005)*(ABS('Bank Import'!$A$4:$A$1003-$B840)&lt;=$J$1),0)*ROW('Bank Import'!$A$4:$A$1003)))))</f>
        <v/>
      </c>
      <c r="E840" s="7">
        <f>IF(OR($A840="",$D840=""),"",INDEX('Bank Import'!$A$4:$A$1003,$D840-3))</f>
        <v/>
      </c>
      <c r="F840" s="8">
        <f>IF(OR($A840="",$D840=""),"",INDEX('Bank Import'!$C$4:$C$1003,$D840-3))</f>
        <v/>
      </c>
      <c r="G840">
        <f>IF($A840="","",IF($D840="","UNMATCHED","Matched"))</f>
        <v/>
      </c>
    </row>
    <row r="841">
      <c r="A841">
        <f>IF(Payouts!A843="","",Payouts!A843)</f>
        <v/>
      </c>
      <c r="B841" s="7">
        <f>IF($A841="","",DATE(LEFT(Payouts!B843,4),MID(Payouts!B843,6,2),MID(Payouts!B843,9,2)))</f>
        <v/>
      </c>
      <c r="C841" s="8">
        <f>IF($A841="","",Payouts!C843)</f>
        <v/>
      </c>
      <c r="D841">
        <f>IF($A841="","",IF(SUMPRODUCT(MAX(IFERROR((ABS('Bank Import'!$C$4:$C$1003-$C841)&lt;0.005)*(ABS('Bank Import'!$A$4:$A$1003-$B841)&lt;=$J$1),0)*ROW('Bank Import'!$A$4:$A$1003)))=0,"",SUMPRODUCT(MAX(IFERROR((ABS('Bank Import'!$C$4:$C$1003-$C841)&lt;0.005)*(ABS('Bank Import'!$A$4:$A$1003-$B841)&lt;=$J$1),0)*ROW('Bank Import'!$A$4:$A$1003)))))</f>
        <v/>
      </c>
      <c r="E841" s="7">
        <f>IF(OR($A841="",$D841=""),"",INDEX('Bank Import'!$A$4:$A$1003,$D841-3))</f>
        <v/>
      </c>
      <c r="F841" s="8">
        <f>IF(OR($A841="",$D841=""),"",INDEX('Bank Import'!$C$4:$C$1003,$D841-3))</f>
        <v/>
      </c>
      <c r="G841">
        <f>IF($A841="","",IF($D841="","UNMATCHED","Matched"))</f>
        <v/>
      </c>
    </row>
    <row r="842">
      <c r="A842">
        <f>IF(Payouts!A844="","",Payouts!A844)</f>
        <v/>
      </c>
      <c r="B842" s="7">
        <f>IF($A842="","",DATE(LEFT(Payouts!B844,4),MID(Payouts!B844,6,2),MID(Payouts!B844,9,2)))</f>
        <v/>
      </c>
      <c r="C842" s="8">
        <f>IF($A842="","",Payouts!C844)</f>
        <v/>
      </c>
      <c r="D842">
        <f>IF($A842="","",IF(SUMPRODUCT(MAX(IFERROR((ABS('Bank Import'!$C$4:$C$1003-$C842)&lt;0.005)*(ABS('Bank Import'!$A$4:$A$1003-$B842)&lt;=$J$1),0)*ROW('Bank Import'!$A$4:$A$1003)))=0,"",SUMPRODUCT(MAX(IFERROR((ABS('Bank Import'!$C$4:$C$1003-$C842)&lt;0.005)*(ABS('Bank Import'!$A$4:$A$1003-$B842)&lt;=$J$1),0)*ROW('Bank Import'!$A$4:$A$1003)))))</f>
        <v/>
      </c>
      <c r="E842" s="7">
        <f>IF(OR($A842="",$D842=""),"",INDEX('Bank Import'!$A$4:$A$1003,$D842-3))</f>
        <v/>
      </c>
      <c r="F842" s="8">
        <f>IF(OR($A842="",$D842=""),"",INDEX('Bank Import'!$C$4:$C$1003,$D842-3))</f>
        <v/>
      </c>
      <c r="G842">
        <f>IF($A842="","",IF($D842="","UNMATCHED","Matched"))</f>
        <v/>
      </c>
    </row>
    <row r="843">
      <c r="A843">
        <f>IF(Payouts!A845="","",Payouts!A845)</f>
        <v/>
      </c>
      <c r="B843" s="7">
        <f>IF($A843="","",DATE(LEFT(Payouts!B845,4),MID(Payouts!B845,6,2),MID(Payouts!B845,9,2)))</f>
        <v/>
      </c>
      <c r="C843" s="8">
        <f>IF($A843="","",Payouts!C845)</f>
        <v/>
      </c>
      <c r="D843">
        <f>IF($A843="","",IF(SUMPRODUCT(MAX(IFERROR((ABS('Bank Import'!$C$4:$C$1003-$C843)&lt;0.005)*(ABS('Bank Import'!$A$4:$A$1003-$B843)&lt;=$J$1),0)*ROW('Bank Import'!$A$4:$A$1003)))=0,"",SUMPRODUCT(MAX(IFERROR((ABS('Bank Import'!$C$4:$C$1003-$C843)&lt;0.005)*(ABS('Bank Import'!$A$4:$A$1003-$B843)&lt;=$J$1),0)*ROW('Bank Import'!$A$4:$A$1003)))))</f>
        <v/>
      </c>
      <c r="E843" s="7">
        <f>IF(OR($A843="",$D843=""),"",INDEX('Bank Import'!$A$4:$A$1003,$D843-3))</f>
        <v/>
      </c>
      <c r="F843" s="8">
        <f>IF(OR($A843="",$D843=""),"",INDEX('Bank Import'!$C$4:$C$1003,$D843-3))</f>
        <v/>
      </c>
      <c r="G843">
        <f>IF($A843="","",IF($D843="","UNMATCHED","Matched"))</f>
        <v/>
      </c>
    </row>
    <row r="844">
      <c r="A844">
        <f>IF(Payouts!A846="","",Payouts!A846)</f>
        <v/>
      </c>
      <c r="B844" s="7">
        <f>IF($A844="","",DATE(LEFT(Payouts!B846,4),MID(Payouts!B846,6,2),MID(Payouts!B846,9,2)))</f>
        <v/>
      </c>
      <c r="C844" s="8">
        <f>IF($A844="","",Payouts!C846)</f>
        <v/>
      </c>
      <c r="D844">
        <f>IF($A844="","",IF(SUMPRODUCT(MAX(IFERROR((ABS('Bank Import'!$C$4:$C$1003-$C844)&lt;0.005)*(ABS('Bank Import'!$A$4:$A$1003-$B844)&lt;=$J$1),0)*ROW('Bank Import'!$A$4:$A$1003)))=0,"",SUMPRODUCT(MAX(IFERROR((ABS('Bank Import'!$C$4:$C$1003-$C844)&lt;0.005)*(ABS('Bank Import'!$A$4:$A$1003-$B844)&lt;=$J$1),0)*ROW('Bank Import'!$A$4:$A$1003)))))</f>
        <v/>
      </c>
      <c r="E844" s="7">
        <f>IF(OR($A844="",$D844=""),"",INDEX('Bank Import'!$A$4:$A$1003,$D844-3))</f>
        <v/>
      </c>
      <c r="F844" s="8">
        <f>IF(OR($A844="",$D844=""),"",INDEX('Bank Import'!$C$4:$C$1003,$D844-3))</f>
        <v/>
      </c>
      <c r="G844">
        <f>IF($A844="","",IF($D844="","UNMATCHED","Matched"))</f>
        <v/>
      </c>
    </row>
    <row r="845">
      <c r="A845">
        <f>IF(Payouts!A847="","",Payouts!A847)</f>
        <v/>
      </c>
      <c r="B845" s="7">
        <f>IF($A845="","",DATE(LEFT(Payouts!B847,4),MID(Payouts!B847,6,2),MID(Payouts!B847,9,2)))</f>
        <v/>
      </c>
      <c r="C845" s="8">
        <f>IF($A845="","",Payouts!C847)</f>
        <v/>
      </c>
      <c r="D845">
        <f>IF($A845="","",IF(SUMPRODUCT(MAX(IFERROR((ABS('Bank Import'!$C$4:$C$1003-$C845)&lt;0.005)*(ABS('Bank Import'!$A$4:$A$1003-$B845)&lt;=$J$1),0)*ROW('Bank Import'!$A$4:$A$1003)))=0,"",SUMPRODUCT(MAX(IFERROR((ABS('Bank Import'!$C$4:$C$1003-$C845)&lt;0.005)*(ABS('Bank Import'!$A$4:$A$1003-$B845)&lt;=$J$1),0)*ROW('Bank Import'!$A$4:$A$1003)))))</f>
        <v/>
      </c>
      <c r="E845" s="7">
        <f>IF(OR($A845="",$D845=""),"",INDEX('Bank Import'!$A$4:$A$1003,$D845-3))</f>
        <v/>
      </c>
      <c r="F845" s="8">
        <f>IF(OR($A845="",$D845=""),"",INDEX('Bank Import'!$C$4:$C$1003,$D845-3))</f>
        <v/>
      </c>
      <c r="G845">
        <f>IF($A845="","",IF($D845="","UNMATCHED","Matched"))</f>
        <v/>
      </c>
    </row>
    <row r="846">
      <c r="A846">
        <f>IF(Payouts!A848="","",Payouts!A848)</f>
        <v/>
      </c>
      <c r="B846" s="7">
        <f>IF($A846="","",DATE(LEFT(Payouts!B848,4),MID(Payouts!B848,6,2),MID(Payouts!B848,9,2)))</f>
        <v/>
      </c>
      <c r="C846" s="8">
        <f>IF($A846="","",Payouts!C848)</f>
        <v/>
      </c>
      <c r="D846">
        <f>IF($A846="","",IF(SUMPRODUCT(MAX(IFERROR((ABS('Bank Import'!$C$4:$C$1003-$C846)&lt;0.005)*(ABS('Bank Import'!$A$4:$A$1003-$B846)&lt;=$J$1),0)*ROW('Bank Import'!$A$4:$A$1003)))=0,"",SUMPRODUCT(MAX(IFERROR((ABS('Bank Import'!$C$4:$C$1003-$C846)&lt;0.005)*(ABS('Bank Import'!$A$4:$A$1003-$B846)&lt;=$J$1),0)*ROW('Bank Import'!$A$4:$A$1003)))))</f>
        <v/>
      </c>
      <c r="E846" s="7">
        <f>IF(OR($A846="",$D846=""),"",INDEX('Bank Import'!$A$4:$A$1003,$D846-3))</f>
        <v/>
      </c>
      <c r="F846" s="8">
        <f>IF(OR($A846="",$D846=""),"",INDEX('Bank Import'!$C$4:$C$1003,$D846-3))</f>
        <v/>
      </c>
      <c r="G846">
        <f>IF($A846="","",IF($D846="","UNMATCHED","Matched"))</f>
        <v/>
      </c>
    </row>
    <row r="847">
      <c r="A847">
        <f>IF(Payouts!A849="","",Payouts!A849)</f>
        <v/>
      </c>
      <c r="B847" s="7">
        <f>IF($A847="","",DATE(LEFT(Payouts!B849,4),MID(Payouts!B849,6,2),MID(Payouts!B849,9,2)))</f>
        <v/>
      </c>
      <c r="C847" s="8">
        <f>IF($A847="","",Payouts!C849)</f>
        <v/>
      </c>
      <c r="D847">
        <f>IF($A847="","",IF(SUMPRODUCT(MAX(IFERROR((ABS('Bank Import'!$C$4:$C$1003-$C847)&lt;0.005)*(ABS('Bank Import'!$A$4:$A$1003-$B847)&lt;=$J$1),0)*ROW('Bank Import'!$A$4:$A$1003)))=0,"",SUMPRODUCT(MAX(IFERROR((ABS('Bank Import'!$C$4:$C$1003-$C847)&lt;0.005)*(ABS('Bank Import'!$A$4:$A$1003-$B847)&lt;=$J$1),0)*ROW('Bank Import'!$A$4:$A$1003)))))</f>
        <v/>
      </c>
      <c r="E847" s="7">
        <f>IF(OR($A847="",$D847=""),"",INDEX('Bank Import'!$A$4:$A$1003,$D847-3))</f>
        <v/>
      </c>
      <c r="F847" s="8">
        <f>IF(OR($A847="",$D847=""),"",INDEX('Bank Import'!$C$4:$C$1003,$D847-3))</f>
        <v/>
      </c>
      <c r="G847">
        <f>IF($A847="","",IF($D847="","UNMATCHED","Matched"))</f>
        <v/>
      </c>
    </row>
    <row r="848">
      <c r="A848">
        <f>IF(Payouts!A850="","",Payouts!A850)</f>
        <v/>
      </c>
      <c r="B848" s="7">
        <f>IF($A848="","",DATE(LEFT(Payouts!B850,4),MID(Payouts!B850,6,2),MID(Payouts!B850,9,2)))</f>
        <v/>
      </c>
      <c r="C848" s="8">
        <f>IF($A848="","",Payouts!C850)</f>
        <v/>
      </c>
      <c r="D848">
        <f>IF($A848="","",IF(SUMPRODUCT(MAX(IFERROR((ABS('Bank Import'!$C$4:$C$1003-$C848)&lt;0.005)*(ABS('Bank Import'!$A$4:$A$1003-$B848)&lt;=$J$1),0)*ROW('Bank Import'!$A$4:$A$1003)))=0,"",SUMPRODUCT(MAX(IFERROR((ABS('Bank Import'!$C$4:$C$1003-$C848)&lt;0.005)*(ABS('Bank Import'!$A$4:$A$1003-$B848)&lt;=$J$1),0)*ROW('Bank Import'!$A$4:$A$1003)))))</f>
        <v/>
      </c>
      <c r="E848" s="7">
        <f>IF(OR($A848="",$D848=""),"",INDEX('Bank Import'!$A$4:$A$1003,$D848-3))</f>
        <v/>
      </c>
      <c r="F848" s="8">
        <f>IF(OR($A848="",$D848=""),"",INDEX('Bank Import'!$C$4:$C$1003,$D848-3))</f>
        <v/>
      </c>
      <c r="G848">
        <f>IF($A848="","",IF($D848="","UNMATCHED","Matched"))</f>
        <v/>
      </c>
    </row>
    <row r="849">
      <c r="A849">
        <f>IF(Payouts!A851="","",Payouts!A851)</f>
        <v/>
      </c>
      <c r="B849" s="7">
        <f>IF($A849="","",DATE(LEFT(Payouts!B851,4),MID(Payouts!B851,6,2),MID(Payouts!B851,9,2)))</f>
        <v/>
      </c>
      <c r="C849" s="8">
        <f>IF($A849="","",Payouts!C851)</f>
        <v/>
      </c>
      <c r="D849">
        <f>IF($A849="","",IF(SUMPRODUCT(MAX(IFERROR((ABS('Bank Import'!$C$4:$C$1003-$C849)&lt;0.005)*(ABS('Bank Import'!$A$4:$A$1003-$B849)&lt;=$J$1),0)*ROW('Bank Import'!$A$4:$A$1003)))=0,"",SUMPRODUCT(MAX(IFERROR((ABS('Bank Import'!$C$4:$C$1003-$C849)&lt;0.005)*(ABS('Bank Import'!$A$4:$A$1003-$B849)&lt;=$J$1),0)*ROW('Bank Import'!$A$4:$A$1003)))))</f>
        <v/>
      </c>
      <c r="E849" s="7">
        <f>IF(OR($A849="",$D849=""),"",INDEX('Bank Import'!$A$4:$A$1003,$D849-3))</f>
        <v/>
      </c>
      <c r="F849" s="8">
        <f>IF(OR($A849="",$D849=""),"",INDEX('Bank Import'!$C$4:$C$1003,$D849-3))</f>
        <v/>
      </c>
      <c r="G849">
        <f>IF($A849="","",IF($D849="","UNMATCHED","Matched"))</f>
        <v/>
      </c>
    </row>
    <row r="850">
      <c r="A850">
        <f>IF(Payouts!A852="","",Payouts!A852)</f>
        <v/>
      </c>
      <c r="B850" s="7">
        <f>IF($A850="","",DATE(LEFT(Payouts!B852,4),MID(Payouts!B852,6,2),MID(Payouts!B852,9,2)))</f>
        <v/>
      </c>
      <c r="C850" s="8">
        <f>IF($A850="","",Payouts!C852)</f>
        <v/>
      </c>
      <c r="D850">
        <f>IF($A850="","",IF(SUMPRODUCT(MAX(IFERROR((ABS('Bank Import'!$C$4:$C$1003-$C850)&lt;0.005)*(ABS('Bank Import'!$A$4:$A$1003-$B850)&lt;=$J$1),0)*ROW('Bank Import'!$A$4:$A$1003)))=0,"",SUMPRODUCT(MAX(IFERROR((ABS('Bank Import'!$C$4:$C$1003-$C850)&lt;0.005)*(ABS('Bank Import'!$A$4:$A$1003-$B850)&lt;=$J$1),0)*ROW('Bank Import'!$A$4:$A$1003)))))</f>
        <v/>
      </c>
      <c r="E850" s="7">
        <f>IF(OR($A850="",$D850=""),"",INDEX('Bank Import'!$A$4:$A$1003,$D850-3))</f>
        <v/>
      </c>
      <c r="F850" s="8">
        <f>IF(OR($A850="",$D850=""),"",INDEX('Bank Import'!$C$4:$C$1003,$D850-3))</f>
        <v/>
      </c>
      <c r="G850">
        <f>IF($A850="","",IF($D850="","UNMATCHED","Matched"))</f>
        <v/>
      </c>
    </row>
    <row r="851">
      <c r="A851">
        <f>IF(Payouts!A853="","",Payouts!A853)</f>
        <v/>
      </c>
      <c r="B851" s="7">
        <f>IF($A851="","",DATE(LEFT(Payouts!B853,4),MID(Payouts!B853,6,2),MID(Payouts!B853,9,2)))</f>
        <v/>
      </c>
      <c r="C851" s="8">
        <f>IF($A851="","",Payouts!C853)</f>
        <v/>
      </c>
      <c r="D851">
        <f>IF($A851="","",IF(SUMPRODUCT(MAX(IFERROR((ABS('Bank Import'!$C$4:$C$1003-$C851)&lt;0.005)*(ABS('Bank Import'!$A$4:$A$1003-$B851)&lt;=$J$1),0)*ROW('Bank Import'!$A$4:$A$1003)))=0,"",SUMPRODUCT(MAX(IFERROR((ABS('Bank Import'!$C$4:$C$1003-$C851)&lt;0.005)*(ABS('Bank Import'!$A$4:$A$1003-$B851)&lt;=$J$1),0)*ROW('Bank Import'!$A$4:$A$1003)))))</f>
        <v/>
      </c>
      <c r="E851" s="7">
        <f>IF(OR($A851="",$D851=""),"",INDEX('Bank Import'!$A$4:$A$1003,$D851-3))</f>
        <v/>
      </c>
      <c r="F851" s="8">
        <f>IF(OR($A851="",$D851=""),"",INDEX('Bank Import'!$C$4:$C$1003,$D851-3))</f>
        <v/>
      </c>
      <c r="G851">
        <f>IF($A851="","",IF($D851="","UNMATCHED","Matched"))</f>
        <v/>
      </c>
    </row>
    <row r="852">
      <c r="A852">
        <f>IF(Payouts!A854="","",Payouts!A854)</f>
        <v/>
      </c>
      <c r="B852" s="7">
        <f>IF($A852="","",DATE(LEFT(Payouts!B854,4),MID(Payouts!B854,6,2),MID(Payouts!B854,9,2)))</f>
        <v/>
      </c>
      <c r="C852" s="8">
        <f>IF($A852="","",Payouts!C854)</f>
        <v/>
      </c>
      <c r="D852">
        <f>IF($A852="","",IF(SUMPRODUCT(MAX(IFERROR((ABS('Bank Import'!$C$4:$C$1003-$C852)&lt;0.005)*(ABS('Bank Import'!$A$4:$A$1003-$B852)&lt;=$J$1),0)*ROW('Bank Import'!$A$4:$A$1003)))=0,"",SUMPRODUCT(MAX(IFERROR((ABS('Bank Import'!$C$4:$C$1003-$C852)&lt;0.005)*(ABS('Bank Import'!$A$4:$A$1003-$B852)&lt;=$J$1),0)*ROW('Bank Import'!$A$4:$A$1003)))))</f>
        <v/>
      </c>
      <c r="E852" s="7">
        <f>IF(OR($A852="",$D852=""),"",INDEX('Bank Import'!$A$4:$A$1003,$D852-3))</f>
        <v/>
      </c>
      <c r="F852" s="8">
        <f>IF(OR($A852="",$D852=""),"",INDEX('Bank Import'!$C$4:$C$1003,$D852-3))</f>
        <v/>
      </c>
      <c r="G852">
        <f>IF($A852="","",IF($D852="","UNMATCHED","Matched"))</f>
        <v/>
      </c>
    </row>
    <row r="853">
      <c r="A853">
        <f>IF(Payouts!A855="","",Payouts!A855)</f>
        <v/>
      </c>
      <c r="B853" s="7">
        <f>IF($A853="","",DATE(LEFT(Payouts!B855,4),MID(Payouts!B855,6,2),MID(Payouts!B855,9,2)))</f>
        <v/>
      </c>
      <c r="C853" s="8">
        <f>IF($A853="","",Payouts!C855)</f>
        <v/>
      </c>
      <c r="D853">
        <f>IF($A853="","",IF(SUMPRODUCT(MAX(IFERROR((ABS('Bank Import'!$C$4:$C$1003-$C853)&lt;0.005)*(ABS('Bank Import'!$A$4:$A$1003-$B853)&lt;=$J$1),0)*ROW('Bank Import'!$A$4:$A$1003)))=0,"",SUMPRODUCT(MAX(IFERROR((ABS('Bank Import'!$C$4:$C$1003-$C853)&lt;0.005)*(ABS('Bank Import'!$A$4:$A$1003-$B853)&lt;=$J$1),0)*ROW('Bank Import'!$A$4:$A$1003)))))</f>
        <v/>
      </c>
      <c r="E853" s="7">
        <f>IF(OR($A853="",$D853=""),"",INDEX('Bank Import'!$A$4:$A$1003,$D853-3))</f>
        <v/>
      </c>
      <c r="F853" s="8">
        <f>IF(OR($A853="",$D853=""),"",INDEX('Bank Import'!$C$4:$C$1003,$D853-3))</f>
        <v/>
      </c>
      <c r="G853">
        <f>IF($A853="","",IF($D853="","UNMATCHED","Matched"))</f>
        <v/>
      </c>
    </row>
    <row r="854">
      <c r="A854">
        <f>IF(Payouts!A856="","",Payouts!A856)</f>
        <v/>
      </c>
      <c r="B854" s="7">
        <f>IF($A854="","",DATE(LEFT(Payouts!B856,4),MID(Payouts!B856,6,2),MID(Payouts!B856,9,2)))</f>
        <v/>
      </c>
      <c r="C854" s="8">
        <f>IF($A854="","",Payouts!C856)</f>
        <v/>
      </c>
      <c r="D854">
        <f>IF($A854="","",IF(SUMPRODUCT(MAX(IFERROR((ABS('Bank Import'!$C$4:$C$1003-$C854)&lt;0.005)*(ABS('Bank Import'!$A$4:$A$1003-$B854)&lt;=$J$1),0)*ROW('Bank Import'!$A$4:$A$1003)))=0,"",SUMPRODUCT(MAX(IFERROR((ABS('Bank Import'!$C$4:$C$1003-$C854)&lt;0.005)*(ABS('Bank Import'!$A$4:$A$1003-$B854)&lt;=$J$1),0)*ROW('Bank Import'!$A$4:$A$1003)))))</f>
        <v/>
      </c>
      <c r="E854" s="7">
        <f>IF(OR($A854="",$D854=""),"",INDEX('Bank Import'!$A$4:$A$1003,$D854-3))</f>
        <v/>
      </c>
      <c r="F854" s="8">
        <f>IF(OR($A854="",$D854=""),"",INDEX('Bank Import'!$C$4:$C$1003,$D854-3))</f>
        <v/>
      </c>
      <c r="G854">
        <f>IF($A854="","",IF($D854="","UNMATCHED","Matched"))</f>
        <v/>
      </c>
    </row>
    <row r="855">
      <c r="A855">
        <f>IF(Payouts!A857="","",Payouts!A857)</f>
        <v/>
      </c>
      <c r="B855" s="7">
        <f>IF($A855="","",DATE(LEFT(Payouts!B857,4),MID(Payouts!B857,6,2),MID(Payouts!B857,9,2)))</f>
        <v/>
      </c>
      <c r="C855" s="8">
        <f>IF($A855="","",Payouts!C857)</f>
        <v/>
      </c>
      <c r="D855">
        <f>IF($A855="","",IF(SUMPRODUCT(MAX(IFERROR((ABS('Bank Import'!$C$4:$C$1003-$C855)&lt;0.005)*(ABS('Bank Import'!$A$4:$A$1003-$B855)&lt;=$J$1),0)*ROW('Bank Import'!$A$4:$A$1003)))=0,"",SUMPRODUCT(MAX(IFERROR((ABS('Bank Import'!$C$4:$C$1003-$C855)&lt;0.005)*(ABS('Bank Import'!$A$4:$A$1003-$B855)&lt;=$J$1),0)*ROW('Bank Import'!$A$4:$A$1003)))))</f>
        <v/>
      </c>
      <c r="E855" s="7">
        <f>IF(OR($A855="",$D855=""),"",INDEX('Bank Import'!$A$4:$A$1003,$D855-3))</f>
        <v/>
      </c>
      <c r="F855" s="8">
        <f>IF(OR($A855="",$D855=""),"",INDEX('Bank Import'!$C$4:$C$1003,$D855-3))</f>
        <v/>
      </c>
      <c r="G855">
        <f>IF($A855="","",IF($D855="","UNMATCHED","Matched"))</f>
        <v/>
      </c>
    </row>
    <row r="856">
      <c r="A856">
        <f>IF(Payouts!A858="","",Payouts!A858)</f>
        <v/>
      </c>
      <c r="B856" s="7">
        <f>IF($A856="","",DATE(LEFT(Payouts!B858,4),MID(Payouts!B858,6,2),MID(Payouts!B858,9,2)))</f>
        <v/>
      </c>
      <c r="C856" s="8">
        <f>IF($A856="","",Payouts!C858)</f>
        <v/>
      </c>
      <c r="D856">
        <f>IF($A856="","",IF(SUMPRODUCT(MAX(IFERROR((ABS('Bank Import'!$C$4:$C$1003-$C856)&lt;0.005)*(ABS('Bank Import'!$A$4:$A$1003-$B856)&lt;=$J$1),0)*ROW('Bank Import'!$A$4:$A$1003)))=0,"",SUMPRODUCT(MAX(IFERROR((ABS('Bank Import'!$C$4:$C$1003-$C856)&lt;0.005)*(ABS('Bank Import'!$A$4:$A$1003-$B856)&lt;=$J$1),0)*ROW('Bank Import'!$A$4:$A$1003)))))</f>
        <v/>
      </c>
      <c r="E856" s="7">
        <f>IF(OR($A856="",$D856=""),"",INDEX('Bank Import'!$A$4:$A$1003,$D856-3))</f>
        <v/>
      </c>
      <c r="F856" s="8">
        <f>IF(OR($A856="",$D856=""),"",INDEX('Bank Import'!$C$4:$C$1003,$D856-3))</f>
        <v/>
      </c>
      <c r="G856">
        <f>IF($A856="","",IF($D856="","UNMATCHED","Matched"))</f>
        <v/>
      </c>
    </row>
    <row r="857">
      <c r="A857">
        <f>IF(Payouts!A859="","",Payouts!A859)</f>
        <v/>
      </c>
      <c r="B857" s="7">
        <f>IF($A857="","",DATE(LEFT(Payouts!B859,4),MID(Payouts!B859,6,2),MID(Payouts!B859,9,2)))</f>
        <v/>
      </c>
      <c r="C857" s="8">
        <f>IF($A857="","",Payouts!C859)</f>
        <v/>
      </c>
      <c r="D857">
        <f>IF($A857="","",IF(SUMPRODUCT(MAX(IFERROR((ABS('Bank Import'!$C$4:$C$1003-$C857)&lt;0.005)*(ABS('Bank Import'!$A$4:$A$1003-$B857)&lt;=$J$1),0)*ROW('Bank Import'!$A$4:$A$1003)))=0,"",SUMPRODUCT(MAX(IFERROR((ABS('Bank Import'!$C$4:$C$1003-$C857)&lt;0.005)*(ABS('Bank Import'!$A$4:$A$1003-$B857)&lt;=$J$1),0)*ROW('Bank Import'!$A$4:$A$1003)))))</f>
        <v/>
      </c>
      <c r="E857" s="7">
        <f>IF(OR($A857="",$D857=""),"",INDEX('Bank Import'!$A$4:$A$1003,$D857-3))</f>
        <v/>
      </c>
      <c r="F857" s="8">
        <f>IF(OR($A857="",$D857=""),"",INDEX('Bank Import'!$C$4:$C$1003,$D857-3))</f>
        <v/>
      </c>
      <c r="G857">
        <f>IF($A857="","",IF($D857="","UNMATCHED","Matched"))</f>
        <v/>
      </c>
    </row>
    <row r="858">
      <c r="A858">
        <f>IF(Payouts!A860="","",Payouts!A860)</f>
        <v/>
      </c>
      <c r="B858" s="7">
        <f>IF($A858="","",DATE(LEFT(Payouts!B860,4),MID(Payouts!B860,6,2),MID(Payouts!B860,9,2)))</f>
        <v/>
      </c>
      <c r="C858" s="8">
        <f>IF($A858="","",Payouts!C860)</f>
        <v/>
      </c>
      <c r="D858">
        <f>IF($A858="","",IF(SUMPRODUCT(MAX(IFERROR((ABS('Bank Import'!$C$4:$C$1003-$C858)&lt;0.005)*(ABS('Bank Import'!$A$4:$A$1003-$B858)&lt;=$J$1),0)*ROW('Bank Import'!$A$4:$A$1003)))=0,"",SUMPRODUCT(MAX(IFERROR((ABS('Bank Import'!$C$4:$C$1003-$C858)&lt;0.005)*(ABS('Bank Import'!$A$4:$A$1003-$B858)&lt;=$J$1),0)*ROW('Bank Import'!$A$4:$A$1003)))))</f>
        <v/>
      </c>
      <c r="E858" s="7">
        <f>IF(OR($A858="",$D858=""),"",INDEX('Bank Import'!$A$4:$A$1003,$D858-3))</f>
        <v/>
      </c>
      <c r="F858" s="8">
        <f>IF(OR($A858="",$D858=""),"",INDEX('Bank Import'!$C$4:$C$1003,$D858-3))</f>
        <v/>
      </c>
      <c r="G858">
        <f>IF($A858="","",IF($D858="","UNMATCHED","Matched"))</f>
        <v/>
      </c>
    </row>
    <row r="859">
      <c r="A859">
        <f>IF(Payouts!A861="","",Payouts!A861)</f>
        <v/>
      </c>
      <c r="B859" s="7">
        <f>IF($A859="","",DATE(LEFT(Payouts!B861,4),MID(Payouts!B861,6,2),MID(Payouts!B861,9,2)))</f>
        <v/>
      </c>
      <c r="C859" s="8">
        <f>IF($A859="","",Payouts!C861)</f>
        <v/>
      </c>
      <c r="D859">
        <f>IF($A859="","",IF(SUMPRODUCT(MAX(IFERROR((ABS('Bank Import'!$C$4:$C$1003-$C859)&lt;0.005)*(ABS('Bank Import'!$A$4:$A$1003-$B859)&lt;=$J$1),0)*ROW('Bank Import'!$A$4:$A$1003)))=0,"",SUMPRODUCT(MAX(IFERROR((ABS('Bank Import'!$C$4:$C$1003-$C859)&lt;0.005)*(ABS('Bank Import'!$A$4:$A$1003-$B859)&lt;=$J$1),0)*ROW('Bank Import'!$A$4:$A$1003)))))</f>
        <v/>
      </c>
      <c r="E859" s="7">
        <f>IF(OR($A859="",$D859=""),"",INDEX('Bank Import'!$A$4:$A$1003,$D859-3))</f>
        <v/>
      </c>
      <c r="F859" s="8">
        <f>IF(OR($A859="",$D859=""),"",INDEX('Bank Import'!$C$4:$C$1003,$D859-3))</f>
        <v/>
      </c>
      <c r="G859">
        <f>IF($A859="","",IF($D859="","UNMATCHED","Matched"))</f>
        <v/>
      </c>
    </row>
    <row r="860">
      <c r="A860">
        <f>IF(Payouts!A862="","",Payouts!A862)</f>
        <v/>
      </c>
      <c r="B860" s="7">
        <f>IF($A860="","",DATE(LEFT(Payouts!B862,4),MID(Payouts!B862,6,2),MID(Payouts!B862,9,2)))</f>
        <v/>
      </c>
      <c r="C860" s="8">
        <f>IF($A860="","",Payouts!C862)</f>
        <v/>
      </c>
      <c r="D860">
        <f>IF($A860="","",IF(SUMPRODUCT(MAX(IFERROR((ABS('Bank Import'!$C$4:$C$1003-$C860)&lt;0.005)*(ABS('Bank Import'!$A$4:$A$1003-$B860)&lt;=$J$1),0)*ROW('Bank Import'!$A$4:$A$1003)))=0,"",SUMPRODUCT(MAX(IFERROR((ABS('Bank Import'!$C$4:$C$1003-$C860)&lt;0.005)*(ABS('Bank Import'!$A$4:$A$1003-$B860)&lt;=$J$1),0)*ROW('Bank Import'!$A$4:$A$1003)))))</f>
        <v/>
      </c>
      <c r="E860" s="7">
        <f>IF(OR($A860="",$D860=""),"",INDEX('Bank Import'!$A$4:$A$1003,$D860-3))</f>
        <v/>
      </c>
      <c r="F860" s="8">
        <f>IF(OR($A860="",$D860=""),"",INDEX('Bank Import'!$C$4:$C$1003,$D860-3))</f>
        <v/>
      </c>
      <c r="G860">
        <f>IF($A860="","",IF($D860="","UNMATCHED","Matched"))</f>
        <v/>
      </c>
    </row>
    <row r="861">
      <c r="A861">
        <f>IF(Payouts!A863="","",Payouts!A863)</f>
        <v/>
      </c>
      <c r="B861" s="7">
        <f>IF($A861="","",DATE(LEFT(Payouts!B863,4),MID(Payouts!B863,6,2),MID(Payouts!B863,9,2)))</f>
        <v/>
      </c>
      <c r="C861" s="8">
        <f>IF($A861="","",Payouts!C863)</f>
        <v/>
      </c>
      <c r="D861">
        <f>IF($A861="","",IF(SUMPRODUCT(MAX(IFERROR((ABS('Bank Import'!$C$4:$C$1003-$C861)&lt;0.005)*(ABS('Bank Import'!$A$4:$A$1003-$B861)&lt;=$J$1),0)*ROW('Bank Import'!$A$4:$A$1003)))=0,"",SUMPRODUCT(MAX(IFERROR((ABS('Bank Import'!$C$4:$C$1003-$C861)&lt;0.005)*(ABS('Bank Import'!$A$4:$A$1003-$B861)&lt;=$J$1),0)*ROW('Bank Import'!$A$4:$A$1003)))))</f>
        <v/>
      </c>
      <c r="E861" s="7">
        <f>IF(OR($A861="",$D861=""),"",INDEX('Bank Import'!$A$4:$A$1003,$D861-3))</f>
        <v/>
      </c>
      <c r="F861" s="8">
        <f>IF(OR($A861="",$D861=""),"",INDEX('Bank Import'!$C$4:$C$1003,$D861-3))</f>
        <v/>
      </c>
      <c r="G861">
        <f>IF($A861="","",IF($D861="","UNMATCHED","Matched"))</f>
        <v/>
      </c>
    </row>
    <row r="862">
      <c r="A862">
        <f>IF(Payouts!A864="","",Payouts!A864)</f>
        <v/>
      </c>
      <c r="B862" s="7">
        <f>IF($A862="","",DATE(LEFT(Payouts!B864,4),MID(Payouts!B864,6,2),MID(Payouts!B864,9,2)))</f>
        <v/>
      </c>
      <c r="C862" s="8">
        <f>IF($A862="","",Payouts!C864)</f>
        <v/>
      </c>
      <c r="D862">
        <f>IF($A862="","",IF(SUMPRODUCT(MAX(IFERROR((ABS('Bank Import'!$C$4:$C$1003-$C862)&lt;0.005)*(ABS('Bank Import'!$A$4:$A$1003-$B862)&lt;=$J$1),0)*ROW('Bank Import'!$A$4:$A$1003)))=0,"",SUMPRODUCT(MAX(IFERROR((ABS('Bank Import'!$C$4:$C$1003-$C862)&lt;0.005)*(ABS('Bank Import'!$A$4:$A$1003-$B862)&lt;=$J$1),0)*ROW('Bank Import'!$A$4:$A$1003)))))</f>
        <v/>
      </c>
      <c r="E862" s="7">
        <f>IF(OR($A862="",$D862=""),"",INDEX('Bank Import'!$A$4:$A$1003,$D862-3))</f>
        <v/>
      </c>
      <c r="F862" s="8">
        <f>IF(OR($A862="",$D862=""),"",INDEX('Bank Import'!$C$4:$C$1003,$D862-3))</f>
        <v/>
      </c>
      <c r="G862">
        <f>IF($A862="","",IF($D862="","UNMATCHED","Matched"))</f>
        <v/>
      </c>
    </row>
    <row r="863">
      <c r="A863">
        <f>IF(Payouts!A865="","",Payouts!A865)</f>
        <v/>
      </c>
      <c r="B863" s="7">
        <f>IF($A863="","",DATE(LEFT(Payouts!B865,4),MID(Payouts!B865,6,2),MID(Payouts!B865,9,2)))</f>
        <v/>
      </c>
      <c r="C863" s="8">
        <f>IF($A863="","",Payouts!C865)</f>
        <v/>
      </c>
      <c r="D863">
        <f>IF($A863="","",IF(SUMPRODUCT(MAX(IFERROR((ABS('Bank Import'!$C$4:$C$1003-$C863)&lt;0.005)*(ABS('Bank Import'!$A$4:$A$1003-$B863)&lt;=$J$1),0)*ROW('Bank Import'!$A$4:$A$1003)))=0,"",SUMPRODUCT(MAX(IFERROR((ABS('Bank Import'!$C$4:$C$1003-$C863)&lt;0.005)*(ABS('Bank Import'!$A$4:$A$1003-$B863)&lt;=$J$1),0)*ROW('Bank Import'!$A$4:$A$1003)))))</f>
        <v/>
      </c>
      <c r="E863" s="7">
        <f>IF(OR($A863="",$D863=""),"",INDEX('Bank Import'!$A$4:$A$1003,$D863-3))</f>
        <v/>
      </c>
      <c r="F863" s="8">
        <f>IF(OR($A863="",$D863=""),"",INDEX('Bank Import'!$C$4:$C$1003,$D863-3))</f>
        <v/>
      </c>
      <c r="G863">
        <f>IF($A863="","",IF($D863="","UNMATCHED","Matched"))</f>
        <v/>
      </c>
    </row>
    <row r="864">
      <c r="A864">
        <f>IF(Payouts!A866="","",Payouts!A866)</f>
        <v/>
      </c>
      <c r="B864" s="7">
        <f>IF($A864="","",DATE(LEFT(Payouts!B866,4),MID(Payouts!B866,6,2),MID(Payouts!B866,9,2)))</f>
        <v/>
      </c>
      <c r="C864" s="8">
        <f>IF($A864="","",Payouts!C866)</f>
        <v/>
      </c>
      <c r="D864">
        <f>IF($A864="","",IF(SUMPRODUCT(MAX(IFERROR((ABS('Bank Import'!$C$4:$C$1003-$C864)&lt;0.005)*(ABS('Bank Import'!$A$4:$A$1003-$B864)&lt;=$J$1),0)*ROW('Bank Import'!$A$4:$A$1003)))=0,"",SUMPRODUCT(MAX(IFERROR((ABS('Bank Import'!$C$4:$C$1003-$C864)&lt;0.005)*(ABS('Bank Import'!$A$4:$A$1003-$B864)&lt;=$J$1),0)*ROW('Bank Import'!$A$4:$A$1003)))))</f>
        <v/>
      </c>
      <c r="E864" s="7">
        <f>IF(OR($A864="",$D864=""),"",INDEX('Bank Import'!$A$4:$A$1003,$D864-3))</f>
        <v/>
      </c>
      <c r="F864" s="8">
        <f>IF(OR($A864="",$D864=""),"",INDEX('Bank Import'!$C$4:$C$1003,$D864-3))</f>
        <v/>
      </c>
      <c r="G864">
        <f>IF($A864="","",IF($D864="","UNMATCHED","Matched"))</f>
        <v/>
      </c>
    </row>
    <row r="865">
      <c r="A865">
        <f>IF(Payouts!A867="","",Payouts!A867)</f>
        <v/>
      </c>
      <c r="B865" s="7">
        <f>IF($A865="","",DATE(LEFT(Payouts!B867,4),MID(Payouts!B867,6,2),MID(Payouts!B867,9,2)))</f>
        <v/>
      </c>
      <c r="C865" s="8">
        <f>IF($A865="","",Payouts!C867)</f>
        <v/>
      </c>
      <c r="D865">
        <f>IF($A865="","",IF(SUMPRODUCT(MAX(IFERROR((ABS('Bank Import'!$C$4:$C$1003-$C865)&lt;0.005)*(ABS('Bank Import'!$A$4:$A$1003-$B865)&lt;=$J$1),0)*ROW('Bank Import'!$A$4:$A$1003)))=0,"",SUMPRODUCT(MAX(IFERROR((ABS('Bank Import'!$C$4:$C$1003-$C865)&lt;0.005)*(ABS('Bank Import'!$A$4:$A$1003-$B865)&lt;=$J$1),0)*ROW('Bank Import'!$A$4:$A$1003)))))</f>
        <v/>
      </c>
      <c r="E865" s="7">
        <f>IF(OR($A865="",$D865=""),"",INDEX('Bank Import'!$A$4:$A$1003,$D865-3))</f>
        <v/>
      </c>
      <c r="F865" s="8">
        <f>IF(OR($A865="",$D865=""),"",INDEX('Bank Import'!$C$4:$C$1003,$D865-3))</f>
        <v/>
      </c>
      <c r="G865">
        <f>IF($A865="","",IF($D865="","UNMATCHED","Matched"))</f>
        <v/>
      </c>
    </row>
    <row r="866">
      <c r="A866">
        <f>IF(Payouts!A868="","",Payouts!A868)</f>
        <v/>
      </c>
      <c r="B866" s="7">
        <f>IF($A866="","",DATE(LEFT(Payouts!B868,4),MID(Payouts!B868,6,2),MID(Payouts!B868,9,2)))</f>
        <v/>
      </c>
      <c r="C866" s="8">
        <f>IF($A866="","",Payouts!C868)</f>
        <v/>
      </c>
      <c r="D866">
        <f>IF($A866="","",IF(SUMPRODUCT(MAX(IFERROR((ABS('Bank Import'!$C$4:$C$1003-$C866)&lt;0.005)*(ABS('Bank Import'!$A$4:$A$1003-$B866)&lt;=$J$1),0)*ROW('Bank Import'!$A$4:$A$1003)))=0,"",SUMPRODUCT(MAX(IFERROR((ABS('Bank Import'!$C$4:$C$1003-$C866)&lt;0.005)*(ABS('Bank Import'!$A$4:$A$1003-$B866)&lt;=$J$1),0)*ROW('Bank Import'!$A$4:$A$1003)))))</f>
        <v/>
      </c>
      <c r="E866" s="7">
        <f>IF(OR($A866="",$D866=""),"",INDEX('Bank Import'!$A$4:$A$1003,$D866-3))</f>
        <v/>
      </c>
      <c r="F866" s="8">
        <f>IF(OR($A866="",$D866=""),"",INDEX('Bank Import'!$C$4:$C$1003,$D866-3))</f>
        <v/>
      </c>
      <c r="G866">
        <f>IF($A866="","",IF($D866="","UNMATCHED","Matched"))</f>
        <v/>
      </c>
    </row>
    <row r="867">
      <c r="A867">
        <f>IF(Payouts!A869="","",Payouts!A869)</f>
        <v/>
      </c>
      <c r="B867" s="7">
        <f>IF($A867="","",DATE(LEFT(Payouts!B869,4),MID(Payouts!B869,6,2),MID(Payouts!B869,9,2)))</f>
        <v/>
      </c>
      <c r="C867" s="8">
        <f>IF($A867="","",Payouts!C869)</f>
        <v/>
      </c>
      <c r="D867">
        <f>IF($A867="","",IF(SUMPRODUCT(MAX(IFERROR((ABS('Bank Import'!$C$4:$C$1003-$C867)&lt;0.005)*(ABS('Bank Import'!$A$4:$A$1003-$B867)&lt;=$J$1),0)*ROW('Bank Import'!$A$4:$A$1003)))=0,"",SUMPRODUCT(MAX(IFERROR((ABS('Bank Import'!$C$4:$C$1003-$C867)&lt;0.005)*(ABS('Bank Import'!$A$4:$A$1003-$B867)&lt;=$J$1),0)*ROW('Bank Import'!$A$4:$A$1003)))))</f>
        <v/>
      </c>
      <c r="E867" s="7">
        <f>IF(OR($A867="",$D867=""),"",INDEX('Bank Import'!$A$4:$A$1003,$D867-3))</f>
        <v/>
      </c>
      <c r="F867" s="8">
        <f>IF(OR($A867="",$D867=""),"",INDEX('Bank Import'!$C$4:$C$1003,$D867-3))</f>
        <v/>
      </c>
      <c r="G867">
        <f>IF($A867="","",IF($D867="","UNMATCHED","Matched"))</f>
        <v/>
      </c>
    </row>
    <row r="868">
      <c r="A868">
        <f>IF(Payouts!A870="","",Payouts!A870)</f>
        <v/>
      </c>
      <c r="B868" s="7">
        <f>IF($A868="","",DATE(LEFT(Payouts!B870,4),MID(Payouts!B870,6,2),MID(Payouts!B870,9,2)))</f>
        <v/>
      </c>
      <c r="C868" s="8">
        <f>IF($A868="","",Payouts!C870)</f>
        <v/>
      </c>
      <c r="D868">
        <f>IF($A868="","",IF(SUMPRODUCT(MAX(IFERROR((ABS('Bank Import'!$C$4:$C$1003-$C868)&lt;0.005)*(ABS('Bank Import'!$A$4:$A$1003-$B868)&lt;=$J$1),0)*ROW('Bank Import'!$A$4:$A$1003)))=0,"",SUMPRODUCT(MAX(IFERROR((ABS('Bank Import'!$C$4:$C$1003-$C868)&lt;0.005)*(ABS('Bank Import'!$A$4:$A$1003-$B868)&lt;=$J$1),0)*ROW('Bank Import'!$A$4:$A$1003)))))</f>
        <v/>
      </c>
      <c r="E868" s="7">
        <f>IF(OR($A868="",$D868=""),"",INDEX('Bank Import'!$A$4:$A$1003,$D868-3))</f>
        <v/>
      </c>
      <c r="F868" s="8">
        <f>IF(OR($A868="",$D868=""),"",INDEX('Bank Import'!$C$4:$C$1003,$D868-3))</f>
        <v/>
      </c>
      <c r="G868">
        <f>IF($A868="","",IF($D868="","UNMATCHED","Matched"))</f>
        <v/>
      </c>
    </row>
    <row r="869">
      <c r="A869">
        <f>IF(Payouts!A871="","",Payouts!A871)</f>
        <v/>
      </c>
      <c r="B869" s="7">
        <f>IF($A869="","",DATE(LEFT(Payouts!B871,4),MID(Payouts!B871,6,2),MID(Payouts!B871,9,2)))</f>
        <v/>
      </c>
      <c r="C869" s="8">
        <f>IF($A869="","",Payouts!C871)</f>
        <v/>
      </c>
      <c r="D869">
        <f>IF($A869="","",IF(SUMPRODUCT(MAX(IFERROR((ABS('Bank Import'!$C$4:$C$1003-$C869)&lt;0.005)*(ABS('Bank Import'!$A$4:$A$1003-$B869)&lt;=$J$1),0)*ROW('Bank Import'!$A$4:$A$1003)))=0,"",SUMPRODUCT(MAX(IFERROR((ABS('Bank Import'!$C$4:$C$1003-$C869)&lt;0.005)*(ABS('Bank Import'!$A$4:$A$1003-$B869)&lt;=$J$1),0)*ROW('Bank Import'!$A$4:$A$1003)))))</f>
        <v/>
      </c>
      <c r="E869" s="7">
        <f>IF(OR($A869="",$D869=""),"",INDEX('Bank Import'!$A$4:$A$1003,$D869-3))</f>
        <v/>
      </c>
      <c r="F869" s="8">
        <f>IF(OR($A869="",$D869=""),"",INDEX('Bank Import'!$C$4:$C$1003,$D869-3))</f>
        <v/>
      </c>
      <c r="G869">
        <f>IF($A869="","",IF($D869="","UNMATCHED","Matched"))</f>
        <v/>
      </c>
    </row>
    <row r="870">
      <c r="A870">
        <f>IF(Payouts!A872="","",Payouts!A872)</f>
        <v/>
      </c>
      <c r="B870" s="7">
        <f>IF($A870="","",DATE(LEFT(Payouts!B872,4),MID(Payouts!B872,6,2),MID(Payouts!B872,9,2)))</f>
        <v/>
      </c>
      <c r="C870" s="8">
        <f>IF($A870="","",Payouts!C872)</f>
        <v/>
      </c>
      <c r="D870">
        <f>IF($A870="","",IF(SUMPRODUCT(MAX(IFERROR((ABS('Bank Import'!$C$4:$C$1003-$C870)&lt;0.005)*(ABS('Bank Import'!$A$4:$A$1003-$B870)&lt;=$J$1),0)*ROW('Bank Import'!$A$4:$A$1003)))=0,"",SUMPRODUCT(MAX(IFERROR((ABS('Bank Import'!$C$4:$C$1003-$C870)&lt;0.005)*(ABS('Bank Import'!$A$4:$A$1003-$B870)&lt;=$J$1),0)*ROW('Bank Import'!$A$4:$A$1003)))))</f>
        <v/>
      </c>
      <c r="E870" s="7">
        <f>IF(OR($A870="",$D870=""),"",INDEX('Bank Import'!$A$4:$A$1003,$D870-3))</f>
        <v/>
      </c>
      <c r="F870" s="8">
        <f>IF(OR($A870="",$D870=""),"",INDEX('Bank Import'!$C$4:$C$1003,$D870-3))</f>
        <v/>
      </c>
      <c r="G870">
        <f>IF($A870="","",IF($D870="","UNMATCHED","Matched"))</f>
        <v/>
      </c>
    </row>
    <row r="871">
      <c r="A871">
        <f>IF(Payouts!A873="","",Payouts!A873)</f>
        <v/>
      </c>
      <c r="B871" s="7">
        <f>IF($A871="","",DATE(LEFT(Payouts!B873,4),MID(Payouts!B873,6,2),MID(Payouts!B873,9,2)))</f>
        <v/>
      </c>
      <c r="C871" s="8">
        <f>IF($A871="","",Payouts!C873)</f>
        <v/>
      </c>
      <c r="D871">
        <f>IF($A871="","",IF(SUMPRODUCT(MAX(IFERROR((ABS('Bank Import'!$C$4:$C$1003-$C871)&lt;0.005)*(ABS('Bank Import'!$A$4:$A$1003-$B871)&lt;=$J$1),0)*ROW('Bank Import'!$A$4:$A$1003)))=0,"",SUMPRODUCT(MAX(IFERROR((ABS('Bank Import'!$C$4:$C$1003-$C871)&lt;0.005)*(ABS('Bank Import'!$A$4:$A$1003-$B871)&lt;=$J$1),0)*ROW('Bank Import'!$A$4:$A$1003)))))</f>
        <v/>
      </c>
      <c r="E871" s="7">
        <f>IF(OR($A871="",$D871=""),"",INDEX('Bank Import'!$A$4:$A$1003,$D871-3))</f>
        <v/>
      </c>
      <c r="F871" s="8">
        <f>IF(OR($A871="",$D871=""),"",INDEX('Bank Import'!$C$4:$C$1003,$D871-3))</f>
        <v/>
      </c>
      <c r="G871">
        <f>IF($A871="","",IF($D871="","UNMATCHED","Matched"))</f>
        <v/>
      </c>
    </row>
    <row r="872">
      <c r="A872">
        <f>IF(Payouts!A874="","",Payouts!A874)</f>
        <v/>
      </c>
      <c r="B872" s="7">
        <f>IF($A872="","",DATE(LEFT(Payouts!B874,4),MID(Payouts!B874,6,2),MID(Payouts!B874,9,2)))</f>
        <v/>
      </c>
      <c r="C872" s="8">
        <f>IF($A872="","",Payouts!C874)</f>
        <v/>
      </c>
      <c r="D872">
        <f>IF($A872="","",IF(SUMPRODUCT(MAX(IFERROR((ABS('Bank Import'!$C$4:$C$1003-$C872)&lt;0.005)*(ABS('Bank Import'!$A$4:$A$1003-$B872)&lt;=$J$1),0)*ROW('Bank Import'!$A$4:$A$1003)))=0,"",SUMPRODUCT(MAX(IFERROR((ABS('Bank Import'!$C$4:$C$1003-$C872)&lt;0.005)*(ABS('Bank Import'!$A$4:$A$1003-$B872)&lt;=$J$1),0)*ROW('Bank Import'!$A$4:$A$1003)))))</f>
        <v/>
      </c>
      <c r="E872" s="7">
        <f>IF(OR($A872="",$D872=""),"",INDEX('Bank Import'!$A$4:$A$1003,$D872-3))</f>
        <v/>
      </c>
      <c r="F872" s="8">
        <f>IF(OR($A872="",$D872=""),"",INDEX('Bank Import'!$C$4:$C$1003,$D872-3))</f>
        <v/>
      </c>
      <c r="G872">
        <f>IF($A872="","",IF($D872="","UNMATCHED","Matched"))</f>
        <v/>
      </c>
    </row>
    <row r="873">
      <c r="A873">
        <f>IF(Payouts!A875="","",Payouts!A875)</f>
        <v/>
      </c>
      <c r="B873" s="7">
        <f>IF($A873="","",DATE(LEFT(Payouts!B875,4),MID(Payouts!B875,6,2),MID(Payouts!B875,9,2)))</f>
        <v/>
      </c>
      <c r="C873" s="8">
        <f>IF($A873="","",Payouts!C875)</f>
        <v/>
      </c>
      <c r="D873">
        <f>IF($A873="","",IF(SUMPRODUCT(MAX(IFERROR((ABS('Bank Import'!$C$4:$C$1003-$C873)&lt;0.005)*(ABS('Bank Import'!$A$4:$A$1003-$B873)&lt;=$J$1),0)*ROW('Bank Import'!$A$4:$A$1003)))=0,"",SUMPRODUCT(MAX(IFERROR((ABS('Bank Import'!$C$4:$C$1003-$C873)&lt;0.005)*(ABS('Bank Import'!$A$4:$A$1003-$B873)&lt;=$J$1),0)*ROW('Bank Import'!$A$4:$A$1003)))))</f>
        <v/>
      </c>
      <c r="E873" s="7">
        <f>IF(OR($A873="",$D873=""),"",INDEX('Bank Import'!$A$4:$A$1003,$D873-3))</f>
        <v/>
      </c>
      <c r="F873" s="8">
        <f>IF(OR($A873="",$D873=""),"",INDEX('Bank Import'!$C$4:$C$1003,$D873-3))</f>
        <v/>
      </c>
      <c r="G873">
        <f>IF($A873="","",IF($D873="","UNMATCHED","Matched"))</f>
        <v/>
      </c>
    </row>
    <row r="874">
      <c r="A874">
        <f>IF(Payouts!A876="","",Payouts!A876)</f>
        <v/>
      </c>
      <c r="B874" s="7">
        <f>IF($A874="","",DATE(LEFT(Payouts!B876,4),MID(Payouts!B876,6,2),MID(Payouts!B876,9,2)))</f>
        <v/>
      </c>
      <c r="C874" s="8">
        <f>IF($A874="","",Payouts!C876)</f>
        <v/>
      </c>
      <c r="D874">
        <f>IF($A874="","",IF(SUMPRODUCT(MAX(IFERROR((ABS('Bank Import'!$C$4:$C$1003-$C874)&lt;0.005)*(ABS('Bank Import'!$A$4:$A$1003-$B874)&lt;=$J$1),0)*ROW('Bank Import'!$A$4:$A$1003)))=0,"",SUMPRODUCT(MAX(IFERROR((ABS('Bank Import'!$C$4:$C$1003-$C874)&lt;0.005)*(ABS('Bank Import'!$A$4:$A$1003-$B874)&lt;=$J$1),0)*ROW('Bank Import'!$A$4:$A$1003)))))</f>
        <v/>
      </c>
      <c r="E874" s="7">
        <f>IF(OR($A874="",$D874=""),"",INDEX('Bank Import'!$A$4:$A$1003,$D874-3))</f>
        <v/>
      </c>
      <c r="F874" s="8">
        <f>IF(OR($A874="",$D874=""),"",INDEX('Bank Import'!$C$4:$C$1003,$D874-3))</f>
        <v/>
      </c>
      <c r="G874">
        <f>IF($A874="","",IF($D874="","UNMATCHED","Matched"))</f>
        <v/>
      </c>
    </row>
    <row r="875">
      <c r="A875">
        <f>IF(Payouts!A877="","",Payouts!A877)</f>
        <v/>
      </c>
      <c r="B875" s="7">
        <f>IF($A875="","",DATE(LEFT(Payouts!B877,4),MID(Payouts!B877,6,2),MID(Payouts!B877,9,2)))</f>
        <v/>
      </c>
      <c r="C875" s="8">
        <f>IF($A875="","",Payouts!C877)</f>
        <v/>
      </c>
      <c r="D875">
        <f>IF($A875="","",IF(SUMPRODUCT(MAX(IFERROR((ABS('Bank Import'!$C$4:$C$1003-$C875)&lt;0.005)*(ABS('Bank Import'!$A$4:$A$1003-$B875)&lt;=$J$1),0)*ROW('Bank Import'!$A$4:$A$1003)))=0,"",SUMPRODUCT(MAX(IFERROR((ABS('Bank Import'!$C$4:$C$1003-$C875)&lt;0.005)*(ABS('Bank Import'!$A$4:$A$1003-$B875)&lt;=$J$1),0)*ROW('Bank Import'!$A$4:$A$1003)))))</f>
        <v/>
      </c>
      <c r="E875" s="7">
        <f>IF(OR($A875="",$D875=""),"",INDEX('Bank Import'!$A$4:$A$1003,$D875-3))</f>
        <v/>
      </c>
      <c r="F875" s="8">
        <f>IF(OR($A875="",$D875=""),"",INDEX('Bank Import'!$C$4:$C$1003,$D875-3))</f>
        <v/>
      </c>
      <c r="G875">
        <f>IF($A875="","",IF($D875="","UNMATCHED","Matched"))</f>
        <v/>
      </c>
    </row>
    <row r="876">
      <c r="A876">
        <f>IF(Payouts!A878="","",Payouts!A878)</f>
        <v/>
      </c>
      <c r="B876" s="7">
        <f>IF($A876="","",DATE(LEFT(Payouts!B878,4),MID(Payouts!B878,6,2),MID(Payouts!B878,9,2)))</f>
        <v/>
      </c>
      <c r="C876" s="8">
        <f>IF($A876="","",Payouts!C878)</f>
        <v/>
      </c>
      <c r="D876">
        <f>IF($A876="","",IF(SUMPRODUCT(MAX(IFERROR((ABS('Bank Import'!$C$4:$C$1003-$C876)&lt;0.005)*(ABS('Bank Import'!$A$4:$A$1003-$B876)&lt;=$J$1),0)*ROW('Bank Import'!$A$4:$A$1003)))=0,"",SUMPRODUCT(MAX(IFERROR((ABS('Bank Import'!$C$4:$C$1003-$C876)&lt;0.005)*(ABS('Bank Import'!$A$4:$A$1003-$B876)&lt;=$J$1),0)*ROW('Bank Import'!$A$4:$A$1003)))))</f>
        <v/>
      </c>
      <c r="E876" s="7">
        <f>IF(OR($A876="",$D876=""),"",INDEX('Bank Import'!$A$4:$A$1003,$D876-3))</f>
        <v/>
      </c>
      <c r="F876" s="8">
        <f>IF(OR($A876="",$D876=""),"",INDEX('Bank Import'!$C$4:$C$1003,$D876-3))</f>
        <v/>
      </c>
      <c r="G876">
        <f>IF($A876="","",IF($D876="","UNMATCHED","Matched"))</f>
        <v/>
      </c>
    </row>
    <row r="877">
      <c r="A877">
        <f>IF(Payouts!A879="","",Payouts!A879)</f>
        <v/>
      </c>
      <c r="B877" s="7">
        <f>IF($A877="","",DATE(LEFT(Payouts!B879,4),MID(Payouts!B879,6,2),MID(Payouts!B879,9,2)))</f>
        <v/>
      </c>
      <c r="C877" s="8">
        <f>IF($A877="","",Payouts!C879)</f>
        <v/>
      </c>
      <c r="D877">
        <f>IF($A877="","",IF(SUMPRODUCT(MAX(IFERROR((ABS('Bank Import'!$C$4:$C$1003-$C877)&lt;0.005)*(ABS('Bank Import'!$A$4:$A$1003-$B877)&lt;=$J$1),0)*ROW('Bank Import'!$A$4:$A$1003)))=0,"",SUMPRODUCT(MAX(IFERROR((ABS('Bank Import'!$C$4:$C$1003-$C877)&lt;0.005)*(ABS('Bank Import'!$A$4:$A$1003-$B877)&lt;=$J$1),0)*ROW('Bank Import'!$A$4:$A$1003)))))</f>
        <v/>
      </c>
      <c r="E877" s="7">
        <f>IF(OR($A877="",$D877=""),"",INDEX('Bank Import'!$A$4:$A$1003,$D877-3))</f>
        <v/>
      </c>
      <c r="F877" s="8">
        <f>IF(OR($A877="",$D877=""),"",INDEX('Bank Import'!$C$4:$C$1003,$D877-3))</f>
        <v/>
      </c>
      <c r="G877">
        <f>IF($A877="","",IF($D877="","UNMATCHED","Matched"))</f>
        <v/>
      </c>
    </row>
    <row r="878">
      <c r="A878">
        <f>IF(Payouts!A880="","",Payouts!A880)</f>
        <v/>
      </c>
      <c r="B878" s="7">
        <f>IF($A878="","",DATE(LEFT(Payouts!B880,4),MID(Payouts!B880,6,2),MID(Payouts!B880,9,2)))</f>
        <v/>
      </c>
      <c r="C878" s="8">
        <f>IF($A878="","",Payouts!C880)</f>
        <v/>
      </c>
      <c r="D878">
        <f>IF($A878="","",IF(SUMPRODUCT(MAX(IFERROR((ABS('Bank Import'!$C$4:$C$1003-$C878)&lt;0.005)*(ABS('Bank Import'!$A$4:$A$1003-$B878)&lt;=$J$1),0)*ROW('Bank Import'!$A$4:$A$1003)))=0,"",SUMPRODUCT(MAX(IFERROR((ABS('Bank Import'!$C$4:$C$1003-$C878)&lt;0.005)*(ABS('Bank Import'!$A$4:$A$1003-$B878)&lt;=$J$1),0)*ROW('Bank Import'!$A$4:$A$1003)))))</f>
        <v/>
      </c>
      <c r="E878" s="7">
        <f>IF(OR($A878="",$D878=""),"",INDEX('Bank Import'!$A$4:$A$1003,$D878-3))</f>
        <v/>
      </c>
      <c r="F878" s="8">
        <f>IF(OR($A878="",$D878=""),"",INDEX('Bank Import'!$C$4:$C$1003,$D878-3))</f>
        <v/>
      </c>
      <c r="G878">
        <f>IF($A878="","",IF($D878="","UNMATCHED","Matched"))</f>
        <v/>
      </c>
    </row>
    <row r="879">
      <c r="A879">
        <f>IF(Payouts!A881="","",Payouts!A881)</f>
        <v/>
      </c>
      <c r="B879" s="7">
        <f>IF($A879="","",DATE(LEFT(Payouts!B881,4),MID(Payouts!B881,6,2),MID(Payouts!B881,9,2)))</f>
        <v/>
      </c>
      <c r="C879" s="8">
        <f>IF($A879="","",Payouts!C881)</f>
        <v/>
      </c>
      <c r="D879">
        <f>IF($A879="","",IF(SUMPRODUCT(MAX(IFERROR((ABS('Bank Import'!$C$4:$C$1003-$C879)&lt;0.005)*(ABS('Bank Import'!$A$4:$A$1003-$B879)&lt;=$J$1),0)*ROW('Bank Import'!$A$4:$A$1003)))=0,"",SUMPRODUCT(MAX(IFERROR((ABS('Bank Import'!$C$4:$C$1003-$C879)&lt;0.005)*(ABS('Bank Import'!$A$4:$A$1003-$B879)&lt;=$J$1),0)*ROW('Bank Import'!$A$4:$A$1003)))))</f>
        <v/>
      </c>
      <c r="E879" s="7">
        <f>IF(OR($A879="",$D879=""),"",INDEX('Bank Import'!$A$4:$A$1003,$D879-3))</f>
        <v/>
      </c>
      <c r="F879" s="8">
        <f>IF(OR($A879="",$D879=""),"",INDEX('Bank Import'!$C$4:$C$1003,$D879-3))</f>
        <v/>
      </c>
      <c r="G879">
        <f>IF($A879="","",IF($D879="","UNMATCHED","Matched"))</f>
        <v/>
      </c>
    </row>
    <row r="880">
      <c r="A880">
        <f>IF(Payouts!A882="","",Payouts!A882)</f>
        <v/>
      </c>
      <c r="B880" s="7">
        <f>IF($A880="","",DATE(LEFT(Payouts!B882,4),MID(Payouts!B882,6,2),MID(Payouts!B882,9,2)))</f>
        <v/>
      </c>
      <c r="C880" s="8">
        <f>IF($A880="","",Payouts!C882)</f>
        <v/>
      </c>
      <c r="D880">
        <f>IF($A880="","",IF(SUMPRODUCT(MAX(IFERROR((ABS('Bank Import'!$C$4:$C$1003-$C880)&lt;0.005)*(ABS('Bank Import'!$A$4:$A$1003-$B880)&lt;=$J$1),0)*ROW('Bank Import'!$A$4:$A$1003)))=0,"",SUMPRODUCT(MAX(IFERROR((ABS('Bank Import'!$C$4:$C$1003-$C880)&lt;0.005)*(ABS('Bank Import'!$A$4:$A$1003-$B880)&lt;=$J$1),0)*ROW('Bank Import'!$A$4:$A$1003)))))</f>
        <v/>
      </c>
      <c r="E880" s="7">
        <f>IF(OR($A880="",$D880=""),"",INDEX('Bank Import'!$A$4:$A$1003,$D880-3))</f>
        <v/>
      </c>
      <c r="F880" s="8">
        <f>IF(OR($A880="",$D880=""),"",INDEX('Bank Import'!$C$4:$C$1003,$D880-3))</f>
        <v/>
      </c>
      <c r="G880">
        <f>IF($A880="","",IF($D880="","UNMATCHED","Matched"))</f>
        <v/>
      </c>
    </row>
    <row r="881">
      <c r="A881">
        <f>IF(Payouts!A883="","",Payouts!A883)</f>
        <v/>
      </c>
      <c r="B881" s="7">
        <f>IF($A881="","",DATE(LEFT(Payouts!B883,4),MID(Payouts!B883,6,2),MID(Payouts!B883,9,2)))</f>
        <v/>
      </c>
      <c r="C881" s="8">
        <f>IF($A881="","",Payouts!C883)</f>
        <v/>
      </c>
      <c r="D881">
        <f>IF($A881="","",IF(SUMPRODUCT(MAX(IFERROR((ABS('Bank Import'!$C$4:$C$1003-$C881)&lt;0.005)*(ABS('Bank Import'!$A$4:$A$1003-$B881)&lt;=$J$1),0)*ROW('Bank Import'!$A$4:$A$1003)))=0,"",SUMPRODUCT(MAX(IFERROR((ABS('Bank Import'!$C$4:$C$1003-$C881)&lt;0.005)*(ABS('Bank Import'!$A$4:$A$1003-$B881)&lt;=$J$1),0)*ROW('Bank Import'!$A$4:$A$1003)))))</f>
        <v/>
      </c>
      <c r="E881" s="7">
        <f>IF(OR($A881="",$D881=""),"",INDEX('Bank Import'!$A$4:$A$1003,$D881-3))</f>
        <v/>
      </c>
      <c r="F881" s="8">
        <f>IF(OR($A881="",$D881=""),"",INDEX('Bank Import'!$C$4:$C$1003,$D881-3))</f>
        <v/>
      </c>
      <c r="G881">
        <f>IF($A881="","",IF($D881="","UNMATCHED","Matched"))</f>
        <v/>
      </c>
    </row>
    <row r="882">
      <c r="A882">
        <f>IF(Payouts!A884="","",Payouts!A884)</f>
        <v/>
      </c>
      <c r="B882" s="7">
        <f>IF($A882="","",DATE(LEFT(Payouts!B884,4),MID(Payouts!B884,6,2),MID(Payouts!B884,9,2)))</f>
        <v/>
      </c>
      <c r="C882" s="8">
        <f>IF($A882="","",Payouts!C884)</f>
        <v/>
      </c>
      <c r="D882">
        <f>IF($A882="","",IF(SUMPRODUCT(MAX(IFERROR((ABS('Bank Import'!$C$4:$C$1003-$C882)&lt;0.005)*(ABS('Bank Import'!$A$4:$A$1003-$B882)&lt;=$J$1),0)*ROW('Bank Import'!$A$4:$A$1003)))=0,"",SUMPRODUCT(MAX(IFERROR((ABS('Bank Import'!$C$4:$C$1003-$C882)&lt;0.005)*(ABS('Bank Import'!$A$4:$A$1003-$B882)&lt;=$J$1),0)*ROW('Bank Import'!$A$4:$A$1003)))))</f>
        <v/>
      </c>
      <c r="E882" s="7">
        <f>IF(OR($A882="",$D882=""),"",INDEX('Bank Import'!$A$4:$A$1003,$D882-3))</f>
        <v/>
      </c>
      <c r="F882" s="8">
        <f>IF(OR($A882="",$D882=""),"",INDEX('Bank Import'!$C$4:$C$1003,$D882-3))</f>
        <v/>
      </c>
      <c r="G882">
        <f>IF($A882="","",IF($D882="","UNMATCHED","Matched"))</f>
        <v/>
      </c>
    </row>
    <row r="883">
      <c r="A883">
        <f>IF(Payouts!A885="","",Payouts!A885)</f>
        <v/>
      </c>
      <c r="B883" s="7">
        <f>IF($A883="","",DATE(LEFT(Payouts!B885,4),MID(Payouts!B885,6,2),MID(Payouts!B885,9,2)))</f>
        <v/>
      </c>
      <c r="C883" s="8">
        <f>IF($A883="","",Payouts!C885)</f>
        <v/>
      </c>
      <c r="D883">
        <f>IF($A883="","",IF(SUMPRODUCT(MAX(IFERROR((ABS('Bank Import'!$C$4:$C$1003-$C883)&lt;0.005)*(ABS('Bank Import'!$A$4:$A$1003-$B883)&lt;=$J$1),0)*ROW('Bank Import'!$A$4:$A$1003)))=0,"",SUMPRODUCT(MAX(IFERROR((ABS('Bank Import'!$C$4:$C$1003-$C883)&lt;0.005)*(ABS('Bank Import'!$A$4:$A$1003-$B883)&lt;=$J$1),0)*ROW('Bank Import'!$A$4:$A$1003)))))</f>
        <v/>
      </c>
      <c r="E883" s="7">
        <f>IF(OR($A883="",$D883=""),"",INDEX('Bank Import'!$A$4:$A$1003,$D883-3))</f>
        <v/>
      </c>
      <c r="F883" s="8">
        <f>IF(OR($A883="",$D883=""),"",INDEX('Bank Import'!$C$4:$C$1003,$D883-3))</f>
        <v/>
      </c>
      <c r="G883">
        <f>IF($A883="","",IF($D883="","UNMATCHED","Matched"))</f>
        <v/>
      </c>
    </row>
    <row r="884">
      <c r="A884">
        <f>IF(Payouts!A886="","",Payouts!A886)</f>
        <v/>
      </c>
      <c r="B884" s="7">
        <f>IF($A884="","",DATE(LEFT(Payouts!B886,4),MID(Payouts!B886,6,2),MID(Payouts!B886,9,2)))</f>
        <v/>
      </c>
      <c r="C884" s="8">
        <f>IF($A884="","",Payouts!C886)</f>
        <v/>
      </c>
      <c r="D884">
        <f>IF($A884="","",IF(SUMPRODUCT(MAX(IFERROR((ABS('Bank Import'!$C$4:$C$1003-$C884)&lt;0.005)*(ABS('Bank Import'!$A$4:$A$1003-$B884)&lt;=$J$1),0)*ROW('Bank Import'!$A$4:$A$1003)))=0,"",SUMPRODUCT(MAX(IFERROR((ABS('Bank Import'!$C$4:$C$1003-$C884)&lt;0.005)*(ABS('Bank Import'!$A$4:$A$1003-$B884)&lt;=$J$1),0)*ROW('Bank Import'!$A$4:$A$1003)))))</f>
        <v/>
      </c>
      <c r="E884" s="7">
        <f>IF(OR($A884="",$D884=""),"",INDEX('Bank Import'!$A$4:$A$1003,$D884-3))</f>
        <v/>
      </c>
      <c r="F884" s="8">
        <f>IF(OR($A884="",$D884=""),"",INDEX('Bank Import'!$C$4:$C$1003,$D884-3))</f>
        <v/>
      </c>
      <c r="G884">
        <f>IF($A884="","",IF($D884="","UNMATCHED","Matched"))</f>
        <v/>
      </c>
    </row>
    <row r="885">
      <c r="A885">
        <f>IF(Payouts!A887="","",Payouts!A887)</f>
        <v/>
      </c>
      <c r="B885" s="7">
        <f>IF($A885="","",DATE(LEFT(Payouts!B887,4),MID(Payouts!B887,6,2),MID(Payouts!B887,9,2)))</f>
        <v/>
      </c>
      <c r="C885" s="8">
        <f>IF($A885="","",Payouts!C887)</f>
        <v/>
      </c>
      <c r="D885">
        <f>IF($A885="","",IF(SUMPRODUCT(MAX(IFERROR((ABS('Bank Import'!$C$4:$C$1003-$C885)&lt;0.005)*(ABS('Bank Import'!$A$4:$A$1003-$B885)&lt;=$J$1),0)*ROW('Bank Import'!$A$4:$A$1003)))=0,"",SUMPRODUCT(MAX(IFERROR((ABS('Bank Import'!$C$4:$C$1003-$C885)&lt;0.005)*(ABS('Bank Import'!$A$4:$A$1003-$B885)&lt;=$J$1),0)*ROW('Bank Import'!$A$4:$A$1003)))))</f>
        <v/>
      </c>
      <c r="E885" s="7">
        <f>IF(OR($A885="",$D885=""),"",INDEX('Bank Import'!$A$4:$A$1003,$D885-3))</f>
        <v/>
      </c>
      <c r="F885" s="8">
        <f>IF(OR($A885="",$D885=""),"",INDEX('Bank Import'!$C$4:$C$1003,$D885-3))</f>
        <v/>
      </c>
      <c r="G885">
        <f>IF($A885="","",IF($D885="","UNMATCHED","Matched"))</f>
        <v/>
      </c>
    </row>
    <row r="886">
      <c r="A886">
        <f>IF(Payouts!A888="","",Payouts!A888)</f>
        <v/>
      </c>
      <c r="B886" s="7">
        <f>IF($A886="","",DATE(LEFT(Payouts!B888,4),MID(Payouts!B888,6,2),MID(Payouts!B888,9,2)))</f>
        <v/>
      </c>
      <c r="C886" s="8">
        <f>IF($A886="","",Payouts!C888)</f>
        <v/>
      </c>
      <c r="D886">
        <f>IF($A886="","",IF(SUMPRODUCT(MAX(IFERROR((ABS('Bank Import'!$C$4:$C$1003-$C886)&lt;0.005)*(ABS('Bank Import'!$A$4:$A$1003-$B886)&lt;=$J$1),0)*ROW('Bank Import'!$A$4:$A$1003)))=0,"",SUMPRODUCT(MAX(IFERROR((ABS('Bank Import'!$C$4:$C$1003-$C886)&lt;0.005)*(ABS('Bank Import'!$A$4:$A$1003-$B886)&lt;=$J$1),0)*ROW('Bank Import'!$A$4:$A$1003)))))</f>
        <v/>
      </c>
      <c r="E886" s="7">
        <f>IF(OR($A886="",$D886=""),"",INDEX('Bank Import'!$A$4:$A$1003,$D886-3))</f>
        <v/>
      </c>
      <c r="F886" s="8">
        <f>IF(OR($A886="",$D886=""),"",INDEX('Bank Import'!$C$4:$C$1003,$D886-3))</f>
        <v/>
      </c>
      <c r="G886">
        <f>IF($A886="","",IF($D886="","UNMATCHED","Matched"))</f>
        <v/>
      </c>
    </row>
    <row r="887">
      <c r="A887">
        <f>IF(Payouts!A889="","",Payouts!A889)</f>
        <v/>
      </c>
      <c r="B887" s="7">
        <f>IF($A887="","",DATE(LEFT(Payouts!B889,4),MID(Payouts!B889,6,2),MID(Payouts!B889,9,2)))</f>
        <v/>
      </c>
      <c r="C887" s="8">
        <f>IF($A887="","",Payouts!C889)</f>
        <v/>
      </c>
      <c r="D887">
        <f>IF($A887="","",IF(SUMPRODUCT(MAX(IFERROR((ABS('Bank Import'!$C$4:$C$1003-$C887)&lt;0.005)*(ABS('Bank Import'!$A$4:$A$1003-$B887)&lt;=$J$1),0)*ROW('Bank Import'!$A$4:$A$1003)))=0,"",SUMPRODUCT(MAX(IFERROR((ABS('Bank Import'!$C$4:$C$1003-$C887)&lt;0.005)*(ABS('Bank Import'!$A$4:$A$1003-$B887)&lt;=$J$1),0)*ROW('Bank Import'!$A$4:$A$1003)))))</f>
        <v/>
      </c>
      <c r="E887" s="7">
        <f>IF(OR($A887="",$D887=""),"",INDEX('Bank Import'!$A$4:$A$1003,$D887-3))</f>
        <v/>
      </c>
      <c r="F887" s="8">
        <f>IF(OR($A887="",$D887=""),"",INDEX('Bank Import'!$C$4:$C$1003,$D887-3))</f>
        <v/>
      </c>
      <c r="G887">
        <f>IF($A887="","",IF($D887="","UNMATCHED","Matched"))</f>
        <v/>
      </c>
    </row>
    <row r="888">
      <c r="A888">
        <f>IF(Payouts!A890="","",Payouts!A890)</f>
        <v/>
      </c>
      <c r="B888" s="7">
        <f>IF($A888="","",DATE(LEFT(Payouts!B890,4),MID(Payouts!B890,6,2),MID(Payouts!B890,9,2)))</f>
        <v/>
      </c>
      <c r="C888" s="8">
        <f>IF($A888="","",Payouts!C890)</f>
        <v/>
      </c>
      <c r="D888">
        <f>IF($A888="","",IF(SUMPRODUCT(MAX(IFERROR((ABS('Bank Import'!$C$4:$C$1003-$C888)&lt;0.005)*(ABS('Bank Import'!$A$4:$A$1003-$B888)&lt;=$J$1),0)*ROW('Bank Import'!$A$4:$A$1003)))=0,"",SUMPRODUCT(MAX(IFERROR((ABS('Bank Import'!$C$4:$C$1003-$C888)&lt;0.005)*(ABS('Bank Import'!$A$4:$A$1003-$B888)&lt;=$J$1),0)*ROW('Bank Import'!$A$4:$A$1003)))))</f>
        <v/>
      </c>
      <c r="E888" s="7">
        <f>IF(OR($A888="",$D888=""),"",INDEX('Bank Import'!$A$4:$A$1003,$D888-3))</f>
        <v/>
      </c>
      <c r="F888" s="8">
        <f>IF(OR($A888="",$D888=""),"",INDEX('Bank Import'!$C$4:$C$1003,$D888-3))</f>
        <v/>
      </c>
      <c r="G888">
        <f>IF($A888="","",IF($D888="","UNMATCHED","Matched"))</f>
        <v/>
      </c>
    </row>
    <row r="889">
      <c r="A889">
        <f>IF(Payouts!A891="","",Payouts!A891)</f>
        <v/>
      </c>
      <c r="B889" s="7">
        <f>IF($A889="","",DATE(LEFT(Payouts!B891,4),MID(Payouts!B891,6,2),MID(Payouts!B891,9,2)))</f>
        <v/>
      </c>
      <c r="C889" s="8">
        <f>IF($A889="","",Payouts!C891)</f>
        <v/>
      </c>
      <c r="D889">
        <f>IF($A889="","",IF(SUMPRODUCT(MAX(IFERROR((ABS('Bank Import'!$C$4:$C$1003-$C889)&lt;0.005)*(ABS('Bank Import'!$A$4:$A$1003-$B889)&lt;=$J$1),0)*ROW('Bank Import'!$A$4:$A$1003)))=0,"",SUMPRODUCT(MAX(IFERROR((ABS('Bank Import'!$C$4:$C$1003-$C889)&lt;0.005)*(ABS('Bank Import'!$A$4:$A$1003-$B889)&lt;=$J$1),0)*ROW('Bank Import'!$A$4:$A$1003)))))</f>
        <v/>
      </c>
      <c r="E889" s="7">
        <f>IF(OR($A889="",$D889=""),"",INDEX('Bank Import'!$A$4:$A$1003,$D889-3))</f>
        <v/>
      </c>
      <c r="F889" s="8">
        <f>IF(OR($A889="",$D889=""),"",INDEX('Bank Import'!$C$4:$C$1003,$D889-3))</f>
        <v/>
      </c>
      <c r="G889">
        <f>IF($A889="","",IF($D889="","UNMATCHED","Matched"))</f>
        <v/>
      </c>
    </row>
    <row r="890">
      <c r="A890">
        <f>IF(Payouts!A892="","",Payouts!A892)</f>
        <v/>
      </c>
      <c r="B890" s="7">
        <f>IF($A890="","",DATE(LEFT(Payouts!B892,4),MID(Payouts!B892,6,2),MID(Payouts!B892,9,2)))</f>
        <v/>
      </c>
      <c r="C890" s="8">
        <f>IF($A890="","",Payouts!C892)</f>
        <v/>
      </c>
      <c r="D890">
        <f>IF($A890="","",IF(SUMPRODUCT(MAX(IFERROR((ABS('Bank Import'!$C$4:$C$1003-$C890)&lt;0.005)*(ABS('Bank Import'!$A$4:$A$1003-$B890)&lt;=$J$1),0)*ROW('Bank Import'!$A$4:$A$1003)))=0,"",SUMPRODUCT(MAX(IFERROR((ABS('Bank Import'!$C$4:$C$1003-$C890)&lt;0.005)*(ABS('Bank Import'!$A$4:$A$1003-$B890)&lt;=$J$1),0)*ROW('Bank Import'!$A$4:$A$1003)))))</f>
        <v/>
      </c>
      <c r="E890" s="7">
        <f>IF(OR($A890="",$D890=""),"",INDEX('Bank Import'!$A$4:$A$1003,$D890-3))</f>
        <v/>
      </c>
      <c r="F890" s="8">
        <f>IF(OR($A890="",$D890=""),"",INDEX('Bank Import'!$C$4:$C$1003,$D890-3))</f>
        <v/>
      </c>
      <c r="G890">
        <f>IF($A890="","",IF($D890="","UNMATCHED","Matched"))</f>
        <v/>
      </c>
    </row>
    <row r="891">
      <c r="A891">
        <f>IF(Payouts!A893="","",Payouts!A893)</f>
        <v/>
      </c>
      <c r="B891" s="7">
        <f>IF($A891="","",DATE(LEFT(Payouts!B893,4),MID(Payouts!B893,6,2),MID(Payouts!B893,9,2)))</f>
        <v/>
      </c>
      <c r="C891" s="8">
        <f>IF($A891="","",Payouts!C893)</f>
        <v/>
      </c>
      <c r="D891">
        <f>IF($A891="","",IF(SUMPRODUCT(MAX(IFERROR((ABS('Bank Import'!$C$4:$C$1003-$C891)&lt;0.005)*(ABS('Bank Import'!$A$4:$A$1003-$B891)&lt;=$J$1),0)*ROW('Bank Import'!$A$4:$A$1003)))=0,"",SUMPRODUCT(MAX(IFERROR((ABS('Bank Import'!$C$4:$C$1003-$C891)&lt;0.005)*(ABS('Bank Import'!$A$4:$A$1003-$B891)&lt;=$J$1),0)*ROW('Bank Import'!$A$4:$A$1003)))))</f>
        <v/>
      </c>
      <c r="E891" s="7">
        <f>IF(OR($A891="",$D891=""),"",INDEX('Bank Import'!$A$4:$A$1003,$D891-3))</f>
        <v/>
      </c>
      <c r="F891" s="8">
        <f>IF(OR($A891="",$D891=""),"",INDEX('Bank Import'!$C$4:$C$1003,$D891-3))</f>
        <v/>
      </c>
      <c r="G891">
        <f>IF($A891="","",IF($D891="","UNMATCHED","Matched"))</f>
        <v/>
      </c>
    </row>
    <row r="892">
      <c r="A892">
        <f>IF(Payouts!A894="","",Payouts!A894)</f>
        <v/>
      </c>
      <c r="B892" s="7">
        <f>IF($A892="","",DATE(LEFT(Payouts!B894,4),MID(Payouts!B894,6,2),MID(Payouts!B894,9,2)))</f>
        <v/>
      </c>
      <c r="C892" s="8">
        <f>IF($A892="","",Payouts!C894)</f>
        <v/>
      </c>
      <c r="D892">
        <f>IF($A892="","",IF(SUMPRODUCT(MAX(IFERROR((ABS('Bank Import'!$C$4:$C$1003-$C892)&lt;0.005)*(ABS('Bank Import'!$A$4:$A$1003-$B892)&lt;=$J$1),0)*ROW('Bank Import'!$A$4:$A$1003)))=0,"",SUMPRODUCT(MAX(IFERROR((ABS('Bank Import'!$C$4:$C$1003-$C892)&lt;0.005)*(ABS('Bank Import'!$A$4:$A$1003-$B892)&lt;=$J$1),0)*ROW('Bank Import'!$A$4:$A$1003)))))</f>
        <v/>
      </c>
      <c r="E892" s="7">
        <f>IF(OR($A892="",$D892=""),"",INDEX('Bank Import'!$A$4:$A$1003,$D892-3))</f>
        <v/>
      </c>
      <c r="F892" s="8">
        <f>IF(OR($A892="",$D892=""),"",INDEX('Bank Import'!$C$4:$C$1003,$D892-3))</f>
        <v/>
      </c>
      <c r="G892">
        <f>IF($A892="","",IF($D892="","UNMATCHED","Matched"))</f>
        <v/>
      </c>
    </row>
    <row r="893">
      <c r="A893">
        <f>IF(Payouts!A895="","",Payouts!A895)</f>
        <v/>
      </c>
      <c r="B893" s="7">
        <f>IF($A893="","",DATE(LEFT(Payouts!B895,4),MID(Payouts!B895,6,2),MID(Payouts!B895,9,2)))</f>
        <v/>
      </c>
      <c r="C893" s="8">
        <f>IF($A893="","",Payouts!C895)</f>
        <v/>
      </c>
      <c r="D893">
        <f>IF($A893="","",IF(SUMPRODUCT(MAX(IFERROR((ABS('Bank Import'!$C$4:$C$1003-$C893)&lt;0.005)*(ABS('Bank Import'!$A$4:$A$1003-$B893)&lt;=$J$1),0)*ROW('Bank Import'!$A$4:$A$1003)))=0,"",SUMPRODUCT(MAX(IFERROR((ABS('Bank Import'!$C$4:$C$1003-$C893)&lt;0.005)*(ABS('Bank Import'!$A$4:$A$1003-$B893)&lt;=$J$1),0)*ROW('Bank Import'!$A$4:$A$1003)))))</f>
        <v/>
      </c>
      <c r="E893" s="7">
        <f>IF(OR($A893="",$D893=""),"",INDEX('Bank Import'!$A$4:$A$1003,$D893-3))</f>
        <v/>
      </c>
      <c r="F893" s="8">
        <f>IF(OR($A893="",$D893=""),"",INDEX('Bank Import'!$C$4:$C$1003,$D893-3))</f>
        <v/>
      </c>
      <c r="G893">
        <f>IF($A893="","",IF($D893="","UNMATCHED","Matched"))</f>
        <v/>
      </c>
    </row>
    <row r="894">
      <c r="A894">
        <f>IF(Payouts!A896="","",Payouts!A896)</f>
        <v/>
      </c>
      <c r="B894" s="7">
        <f>IF($A894="","",DATE(LEFT(Payouts!B896,4),MID(Payouts!B896,6,2),MID(Payouts!B896,9,2)))</f>
        <v/>
      </c>
      <c r="C894" s="8">
        <f>IF($A894="","",Payouts!C896)</f>
        <v/>
      </c>
      <c r="D894">
        <f>IF($A894="","",IF(SUMPRODUCT(MAX(IFERROR((ABS('Bank Import'!$C$4:$C$1003-$C894)&lt;0.005)*(ABS('Bank Import'!$A$4:$A$1003-$B894)&lt;=$J$1),0)*ROW('Bank Import'!$A$4:$A$1003)))=0,"",SUMPRODUCT(MAX(IFERROR((ABS('Bank Import'!$C$4:$C$1003-$C894)&lt;0.005)*(ABS('Bank Import'!$A$4:$A$1003-$B894)&lt;=$J$1),0)*ROW('Bank Import'!$A$4:$A$1003)))))</f>
        <v/>
      </c>
      <c r="E894" s="7">
        <f>IF(OR($A894="",$D894=""),"",INDEX('Bank Import'!$A$4:$A$1003,$D894-3))</f>
        <v/>
      </c>
      <c r="F894" s="8">
        <f>IF(OR($A894="",$D894=""),"",INDEX('Bank Import'!$C$4:$C$1003,$D894-3))</f>
        <v/>
      </c>
      <c r="G894">
        <f>IF($A894="","",IF($D894="","UNMATCHED","Matched"))</f>
        <v/>
      </c>
    </row>
    <row r="895">
      <c r="A895">
        <f>IF(Payouts!A897="","",Payouts!A897)</f>
        <v/>
      </c>
      <c r="B895" s="7">
        <f>IF($A895="","",DATE(LEFT(Payouts!B897,4),MID(Payouts!B897,6,2),MID(Payouts!B897,9,2)))</f>
        <v/>
      </c>
      <c r="C895" s="8">
        <f>IF($A895="","",Payouts!C897)</f>
        <v/>
      </c>
      <c r="D895">
        <f>IF($A895="","",IF(SUMPRODUCT(MAX(IFERROR((ABS('Bank Import'!$C$4:$C$1003-$C895)&lt;0.005)*(ABS('Bank Import'!$A$4:$A$1003-$B895)&lt;=$J$1),0)*ROW('Bank Import'!$A$4:$A$1003)))=0,"",SUMPRODUCT(MAX(IFERROR((ABS('Bank Import'!$C$4:$C$1003-$C895)&lt;0.005)*(ABS('Bank Import'!$A$4:$A$1003-$B895)&lt;=$J$1),0)*ROW('Bank Import'!$A$4:$A$1003)))))</f>
        <v/>
      </c>
      <c r="E895" s="7">
        <f>IF(OR($A895="",$D895=""),"",INDEX('Bank Import'!$A$4:$A$1003,$D895-3))</f>
        <v/>
      </c>
      <c r="F895" s="8">
        <f>IF(OR($A895="",$D895=""),"",INDEX('Bank Import'!$C$4:$C$1003,$D895-3))</f>
        <v/>
      </c>
      <c r="G895">
        <f>IF($A895="","",IF($D895="","UNMATCHED","Matched"))</f>
        <v/>
      </c>
    </row>
    <row r="896">
      <c r="A896">
        <f>IF(Payouts!A898="","",Payouts!A898)</f>
        <v/>
      </c>
      <c r="B896" s="7">
        <f>IF($A896="","",DATE(LEFT(Payouts!B898,4),MID(Payouts!B898,6,2),MID(Payouts!B898,9,2)))</f>
        <v/>
      </c>
      <c r="C896" s="8">
        <f>IF($A896="","",Payouts!C898)</f>
        <v/>
      </c>
      <c r="D896">
        <f>IF($A896="","",IF(SUMPRODUCT(MAX(IFERROR((ABS('Bank Import'!$C$4:$C$1003-$C896)&lt;0.005)*(ABS('Bank Import'!$A$4:$A$1003-$B896)&lt;=$J$1),0)*ROW('Bank Import'!$A$4:$A$1003)))=0,"",SUMPRODUCT(MAX(IFERROR((ABS('Bank Import'!$C$4:$C$1003-$C896)&lt;0.005)*(ABS('Bank Import'!$A$4:$A$1003-$B896)&lt;=$J$1),0)*ROW('Bank Import'!$A$4:$A$1003)))))</f>
        <v/>
      </c>
      <c r="E896" s="7">
        <f>IF(OR($A896="",$D896=""),"",INDEX('Bank Import'!$A$4:$A$1003,$D896-3))</f>
        <v/>
      </c>
      <c r="F896" s="8">
        <f>IF(OR($A896="",$D896=""),"",INDEX('Bank Import'!$C$4:$C$1003,$D896-3))</f>
        <v/>
      </c>
      <c r="G896">
        <f>IF($A896="","",IF($D896="","UNMATCHED","Matched"))</f>
        <v/>
      </c>
    </row>
    <row r="897">
      <c r="A897">
        <f>IF(Payouts!A899="","",Payouts!A899)</f>
        <v/>
      </c>
      <c r="B897" s="7">
        <f>IF($A897="","",DATE(LEFT(Payouts!B899,4),MID(Payouts!B899,6,2),MID(Payouts!B899,9,2)))</f>
        <v/>
      </c>
      <c r="C897" s="8">
        <f>IF($A897="","",Payouts!C899)</f>
        <v/>
      </c>
      <c r="D897">
        <f>IF($A897="","",IF(SUMPRODUCT(MAX(IFERROR((ABS('Bank Import'!$C$4:$C$1003-$C897)&lt;0.005)*(ABS('Bank Import'!$A$4:$A$1003-$B897)&lt;=$J$1),0)*ROW('Bank Import'!$A$4:$A$1003)))=0,"",SUMPRODUCT(MAX(IFERROR((ABS('Bank Import'!$C$4:$C$1003-$C897)&lt;0.005)*(ABS('Bank Import'!$A$4:$A$1003-$B897)&lt;=$J$1),0)*ROW('Bank Import'!$A$4:$A$1003)))))</f>
        <v/>
      </c>
      <c r="E897" s="7">
        <f>IF(OR($A897="",$D897=""),"",INDEX('Bank Import'!$A$4:$A$1003,$D897-3))</f>
        <v/>
      </c>
      <c r="F897" s="8">
        <f>IF(OR($A897="",$D897=""),"",INDEX('Bank Import'!$C$4:$C$1003,$D897-3))</f>
        <v/>
      </c>
      <c r="G897">
        <f>IF($A897="","",IF($D897="","UNMATCHED","Matched"))</f>
        <v/>
      </c>
    </row>
    <row r="898">
      <c r="A898">
        <f>IF(Payouts!A900="","",Payouts!A900)</f>
        <v/>
      </c>
      <c r="B898" s="7">
        <f>IF($A898="","",DATE(LEFT(Payouts!B900,4),MID(Payouts!B900,6,2),MID(Payouts!B900,9,2)))</f>
        <v/>
      </c>
      <c r="C898" s="8">
        <f>IF($A898="","",Payouts!C900)</f>
        <v/>
      </c>
      <c r="D898">
        <f>IF($A898="","",IF(SUMPRODUCT(MAX(IFERROR((ABS('Bank Import'!$C$4:$C$1003-$C898)&lt;0.005)*(ABS('Bank Import'!$A$4:$A$1003-$B898)&lt;=$J$1),0)*ROW('Bank Import'!$A$4:$A$1003)))=0,"",SUMPRODUCT(MAX(IFERROR((ABS('Bank Import'!$C$4:$C$1003-$C898)&lt;0.005)*(ABS('Bank Import'!$A$4:$A$1003-$B898)&lt;=$J$1),0)*ROW('Bank Import'!$A$4:$A$1003)))))</f>
        <v/>
      </c>
      <c r="E898" s="7">
        <f>IF(OR($A898="",$D898=""),"",INDEX('Bank Import'!$A$4:$A$1003,$D898-3))</f>
        <v/>
      </c>
      <c r="F898" s="8">
        <f>IF(OR($A898="",$D898=""),"",INDEX('Bank Import'!$C$4:$C$1003,$D898-3))</f>
        <v/>
      </c>
      <c r="G898">
        <f>IF($A898="","",IF($D898="","UNMATCHED","Matched"))</f>
        <v/>
      </c>
    </row>
    <row r="899">
      <c r="A899">
        <f>IF(Payouts!A901="","",Payouts!A901)</f>
        <v/>
      </c>
      <c r="B899" s="7">
        <f>IF($A899="","",DATE(LEFT(Payouts!B901,4),MID(Payouts!B901,6,2),MID(Payouts!B901,9,2)))</f>
        <v/>
      </c>
      <c r="C899" s="8">
        <f>IF($A899="","",Payouts!C901)</f>
        <v/>
      </c>
      <c r="D899">
        <f>IF($A899="","",IF(SUMPRODUCT(MAX(IFERROR((ABS('Bank Import'!$C$4:$C$1003-$C899)&lt;0.005)*(ABS('Bank Import'!$A$4:$A$1003-$B899)&lt;=$J$1),0)*ROW('Bank Import'!$A$4:$A$1003)))=0,"",SUMPRODUCT(MAX(IFERROR((ABS('Bank Import'!$C$4:$C$1003-$C899)&lt;0.005)*(ABS('Bank Import'!$A$4:$A$1003-$B899)&lt;=$J$1),0)*ROW('Bank Import'!$A$4:$A$1003)))))</f>
        <v/>
      </c>
      <c r="E899" s="7">
        <f>IF(OR($A899="",$D899=""),"",INDEX('Bank Import'!$A$4:$A$1003,$D899-3))</f>
        <v/>
      </c>
      <c r="F899" s="8">
        <f>IF(OR($A899="",$D899=""),"",INDEX('Bank Import'!$C$4:$C$1003,$D899-3))</f>
        <v/>
      </c>
      <c r="G899">
        <f>IF($A899="","",IF($D899="","UNMATCHED","Matched"))</f>
        <v/>
      </c>
    </row>
    <row r="900">
      <c r="A900">
        <f>IF(Payouts!A902="","",Payouts!A902)</f>
        <v/>
      </c>
      <c r="B900" s="7">
        <f>IF($A900="","",DATE(LEFT(Payouts!B902,4),MID(Payouts!B902,6,2),MID(Payouts!B902,9,2)))</f>
        <v/>
      </c>
      <c r="C900" s="8">
        <f>IF($A900="","",Payouts!C902)</f>
        <v/>
      </c>
      <c r="D900">
        <f>IF($A900="","",IF(SUMPRODUCT(MAX(IFERROR((ABS('Bank Import'!$C$4:$C$1003-$C900)&lt;0.005)*(ABS('Bank Import'!$A$4:$A$1003-$B900)&lt;=$J$1),0)*ROW('Bank Import'!$A$4:$A$1003)))=0,"",SUMPRODUCT(MAX(IFERROR((ABS('Bank Import'!$C$4:$C$1003-$C900)&lt;0.005)*(ABS('Bank Import'!$A$4:$A$1003-$B900)&lt;=$J$1),0)*ROW('Bank Import'!$A$4:$A$1003)))))</f>
        <v/>
      </c>
      <c r="E900" s="7">
        <f>IF(OR($A900="",$D900=""),"",INDEX('Bank Import'!$A$4:$A$1003,$D900-3))</f>
        <v/>
      </c>
      <c r="F900" s="8">
        <f>IF(OR($A900="",$D900=""),"",INDEX('Bank Import'!$C$4:$C$1003,$D900-3))</f>
        <v/>
      </c>
      <c r="G900">
        <f>IF($A900="","",IF($D900="","UNMATCHED","Matched"))</f>
        <v/>
      </c>
    </row>
    <row r="901">
      <c r="A901">
        <f>IF(Payouts!A903="","",Payouts!A903)</f>
        <v/>
      </c>
      <c r="B901" s="7">
        <f>IF($A901="","",DATE(LEFT(Payouts!B903,4),MID(Payouts!B903,6,2),MID(Payouts!B903,9,2)))</f>
        <v/>
      </c>
      <c r="C901" s="8">
        <f>IF($A901="","",Payouts!C903)</f>
        <v/>
      </c>
      <c r="D901">
        <f>IF($A901="","",IF(SUMPRODUCT(MAX(IFERROR((ABS('Bank Import'!$C$4:$C$1003-$C901)&lt;0.005)*(ABS('Bank Import'!$A$4:$A$1003-$B901)&lt;=$J$1),0)*ROW('Bank Import'!$A$4:$A$1003)))=0,"",SUMPRODUCT(MAX(IFERROR((ABS('Bank Import'!$C$4:$C$1003-$C901)&lt;0.005)*(ABS('Bank Import'!$A$4:$A$1003-$B901)&lt;=$J$1),0)*ROW('Bank Import'!$A$4:$A$1003)))))</f>
        <v/>
      </c>
      <c r="E901" s="7">
        <f>IF(OR($A901="",$D901=""),"",INDEX('Bank Import'!$A$4:$A$1003,$D901-3))</f>
        <v/>
      </c>
      <c r="F901" s="8">
        <f>IF(OR($A901="",$D901=""),"",INDEX('Bank Import'!$C$4:$C$1003,$D901-3))</f>
        <v/>
      </c>
      <c r="G901">
        <f>IF($A901="","",IF($D901="","UNMATCHED","Matched"))</f>
        <v/>
      </c>
    </row>
    <row r="902">
      <c r="A902">
        <f>IF(Payouts!A904="","",Payouts!A904)</f>
        <v/>
      </c>
      <c r="B902" s="7">
        <f>IF($A902="","",DATE(LEFT(Payouts!B904,4),MID(Payouts!B904,6,2),MID(Payouts!B904,9,2)))</f>
        <v/>
      </c>
      <c r="C902" s="8">
        <f>IF($A902="","",Payouts!C904)</f>
        <v/>
      </c>
      <c r="D902">
        <f>IF($A902="","",IF(SUMPRODUCT(MAX(IFERROR((ABS('Bank Import'!$C$4:$C$1003-$C902)&lt;0.005)*(ABS('Bank Import'!$A$4:$A$1003-$B902)&lt;=$J$1),0)*ROW('Bank Import'!$A$4:$A$1003)))=0,"",SUMPRODUCT(MAX(IFERROR((ABS('Bank Import'!$C$4:$C$1003-$C902)&lt;0.005)*(ABS('Bank Import'!$A$4:$A$1003-$B902)&lt;=$J$1),0)*ROW('Bank Import'!$A$4:$A$1003)))))</f>
        <v/>
      </c>
      <c r="E902" s="7">
        <f>IF(OR($A902="",$D902=""),"",INDEX('Bank Import'!$A$4:$A$1003,$D902-3))</f>
        <v/>
      </c>
      <c r="F902" s="8">
        <f>IF(OR($A902="",$D902=""),"",INDEX('Bank Import'!$C$4:$C$1003,$D902-3))</f>
        <v/>
      </c>
      <c r="G902">
        <f>IF($A902="","",IF($D902="","UNMATCHED","Matched"))</f>
        <v/>
      </c>
    </row>
    <row r="903">
      <c r="A903">
        <f>IF(Payouts!A905="","",Payouts!A905)</f>
        <v/>
      </c>
      <c r="B903" s="7">
        <f>IF($A903="","",DATE(LEFT(Payouts!B905,4),MID(Payouts!B905,6,2),MID(Payouts!B905,9,2)))</f>
        <v/>
      </c>
      <c r="C903" s="8">
        <f>IF($A903="","",Payouts!C905)</f>
        <v/>
      </c>
      <c r="D903">
        <f>IF($A903="","",IF(SUMPRODUCT(MAX(IFERROR((ABS('Bank Import'!$C$4:$C$1003-$C903)&lt;0.005)*(ABS('Bank Import'!$A$4:$A$1003-$B903)&lt;=$J$1),0)*ROW('Bank Import'!$A$4:$A$1003)))=0,"",SUMPRODUCT(MAX(IFERROR((ABS('Bank Import'!$C$4:$C$1003-$C903)&lt;0.005)*(ABS('Bank Import'!$A$4:$A$1003-$B903)&lt;=$J$1),0)*ROW('Bank Import'!$A$4:$A$1003)))))</f>
        <v/>
      </c>
      <c r="E903" s="7">
        <f>IF(OR($A903="",$D903=""),"",INDEX('Bank Import'!$A$4:$A$1003,$D903-3))</f>
        <v/>
      </c>
      <c r="F903" s="8">
        <f>IF(OR($A903="",$D903=""),"",INDEX('Bank Import'!$C$4:$C$1003,$D903-3))</f>
        <v/>
      </c>
      <c r="G903">
        <f>IF($A903="","",IF($D903="","UNMATCHED","Matched"))</f>
        <v/>
      </c>
    </row>
    <row r="904">
      <c r="A904">
        <f>IF(Payouts!A906="","",Payouts!A906)</f>
        <v/>
      </c>
      <c r="B904" s="7">
        <f>IF($A904="","",DATE(LEFT(Payouts!B906,4),MID(Payouts!B906,6,2),MID(Payouts!B906,9,2)))</f>
        <v/>
      </c>
      <c r="C904" s="8">
        <f>IF($A904="","",Payouts!C906)</f>
        <v/>
      </c>
      <c r="D904">
        <f>IF($A904="","",IF(SUMPRODUCT(MAX(IFERROR((ABS('Bank Import'!$C$4:$C$1003-$C904)&lt;0.005)*(ABS('Bank Import'!$A$4:$A$1003-$B904)&lt;=$J$1),0)*ROW('Bank Import'!$A$4:$A$1003)))=0,"",SUMPRODUCT(MAX(IFERROR((ABS('Bank Import'!$C$4:$C$1003-$C904)&lt;0.005)*(ABS('Bank Import'!$A$4:$A$1003-$B904)&lt;=$J$1),0)*ROW('Bank Import'!$A$4:$A$1003)))))</f>
        <v/>
      </c>
      <c r="E904" s="7">
        <f>IF(OR($A904="",$D904=""),"",INDEX('Bank Import'!$A$4:$A$1003,$D904-3))</f>
        <v/>
      </c>
      <c r="F904" s="8">
        <f>IF(OR($A904="",$D904=""),"",INDEX('Bank Import'!$C$4:$C$1003,$D904-3))</f>
        <v/>
      </c>
      <c r="G904">
        <f>IF($A904="","",IF($D904="","UNMATCHED","Matched"))</f>
        <v/>
      </c>
    </row>
    <row r="905">
      <c r="A905">
        <f>IF(Payouts!A907="","",Payouts!A907)</f>
        <v/>
      </c>
      <c r="B905" s="7">
        <f>IF($A905="","",DATE(LEFT(Payouts!B907,4),MID(Payouts!B907,6,2),MID(Payouts!B907,9,2)))</f>
        <v/>
      </c>
      <c r="C905" s="8">
        <f>IF($A905="","",Payouts!C907)</f>
        <v/>
      </c>
      <c r="D905">
        <f>IF($A905="","",IF(SUMPRODUCT(MAX(IFERROR((ABS('Bank Import'!$C$4:$C$1003-$C905)&lt;0.005)*(ABS('Bank Import'!$A$4:$A$1003-$B905)&lt;=$J$1),0)*ROW('Bank Import'!$A$4:$A$1003)))=0,"",SUMPRODUCT(MAX(IFERROR((ABS('Bank Import'!$C$4:$C$1003-$C905)&lt;0.005)*(ABS('Bank Import'!$A$4:$A$1003-$B905)&lt;=$J$1),0)*ROW('Bank Import'!$A$4:$A$1003)))))</f>
        <v/>
      </c>
      <c r="E905" s="7">
        <f>IF(OR($A905="",$D905=""),"",INDEX('Bank Import'!$A$4:$A$1003,$D905-3))</f>
        <v/>
      </c>
      <c r="F905" s="8">
        <f>IF(OR($A905="",$D905=""),"",INDEX('Bank Import'!$C$4:$C$1003,$D905-3))</f>
        <v/>
      </c>
      <c r="G905">
        <f>IF($A905="","",IF($D905="","UNMATCHED","Matched"))</f>
        <v/>
      </c>
    </row>
    <row r="906">
      <c r="A906">
        <f>IF(Payouts!A908="","",Payouts!A908)</f>
        <v/>
      </c>
      <c r="B906" s="7">
        <f>IF($A906="","",DATE(LEFT(Payouts!B908,4),MID(Payouts!B908,6,2),MID(Payouts!B908,9,2)))</f>
        <v/>
      </c>
      <c r="C906" s="8">
        <f>IF($A906="","",Payouts!C908)</f>
        <v/>
      </c>
      <c r="D906">
        <f>IF($A906="","",IF(SUMPRODUCT(MAX(IFERROR((ABS('Bank Import'!$C$4:$C$1003-$C906)&lt;0.005)*(ABS('Bank Import'!$A$4:$A$1003-$B906)&lt;=$J$1),0)*ROW('Bank Import'!$A$4:$A$1003)))=0,"",SUMPRODUCT(MAX(IFERROR((ABS('Bank Import'!$C$4:$C$1003-$C906)&lt;0.005)*(ABS('Bank Import'!$A$4:$A$1003-$B906)&lt;=$J$1),0)*ROW('Bank Import'!$A$4:$A$1003)))))</f>
        <v/>
      </c>
      <c r="E906" s="7">
        <f>IF(OR($A906="",$D906=""),"",INDEX('Bank Import'!$A$4:$A$1003,$D906-3))</f>
        <v/>
      </c>
      <c r="F906" s="8">
        <f>IF(OR($A906="",$D906=""),"",INDEX('Bank Import'!$C$4:$C$1003,$D906-3))</f>
        <v/>
      </c>
      <c r="G906">
        <f>IF($A906="","",IF($D906="","UNMATCHED","Matched"))</f>
        <v/>
      </c>
    </row>
    <row r="907">
      <c r="A907">
        <f>IF(Payouts!A909="","",Payouts!A909)</f>
        <v/>
      </c>
      <c r="B907" s="7">
        <f>IF($A907="","",DATE(LEFT(Payouts!B909,4),MID(Payouts!B909,6,2),MID(Payouts!B909,9,2)))</f>
        <v/>
      </c>
      <c r="C907" s="8">
        <f>IF($A907="","",Payouts!C909)</f>
        <v/>
      </c>
      <c r="D907">
        <f>IF($A907="","",IF(SUMPRODUCT(MAX(IFERROR((ABS('Bank Import'!$C$4:$C$1003-$C907)&lt;0.005)*(ABS('Bank Import'!$A$4:$A$1003-$B907)&lt;=$J$1),0)*ROW('Bank Import'!$A$4:$A$1003)))=0,"",SUMPRODUCT(MAX(IFERROR((ABS('Bank Import'!$C$4:$C$1003-$C907)&lt;0.005)*(ABS('Bank Import'!$A$4:$A$1003-$B907)&lt;=$J$1),0)*ROW('Bank Import'!$A$4:$A$1003)))))</f>
        <v/>
      </c>
      <c r="E907" s="7">
        <f>IF(OR($A907="",$D907=""),"",INDEX('Bank Import'!$A$4:$A$1003,$D907-3))</f>
        <v/>
      </c>
      <c r="F907" s="8">
        <f>IF(OR($A907="",$D907=""),"",INDEX('Bank Import'!$C$4:$C$1003,$D907-3))</f>
        <v/>
      </c>
      <c r="G907">
        <f>IF($A907="","",IF($D907="","UNMATCHED","Matched"))</f>
        <v/>
      </c>
    </row>
    <row r="908">
      <c r="A908">
        <f>IF(Payouts!A910="","",Payouts!A910)</f>
        <v/>
      </c>
      <c r="B908" s="7">
        <f>IF($A908="","",DATE(LEFT(Payouts!B910,4),MID(Payouts!B910,6,2),MID(Payouts!B910,9,2)))</f>
        <v/>
      </c>
      <c r="C908" s="8">
        <f>IF($A908="","",Payouts!C910)</f>
        <v/>
      </c>
      <c r="D908">
        <f>IF($A908="","",IF(SUMPRODUCT(MAX(IFERROR((ABS('Bank Import'!$C$4:$C$1003-$C908)&lt;0.005)*(ABS('Bank Import'!$A$4:$A$1003-$B908)&lt;=$J$1),0)*ROW('Bank Import'!$A$4:$A$1003)))=0,"",SUMPRODUCT(MAX(IFERROR((ABS('Bank Import'!$C$4:$C$1003-$C908)&lt;0.005)*(ABS('Bank Import'!$A$4:$A$1003-$B908)&lt;=$J$1),0)*ROW('Bank Import'!$A$4:$A$1003)))))</f>
        <v/>
      </c>
      <c r="E908" s="7">
        <f>IF(OR($A908="",$D908=""),"",INDEX('Bank Import'!$A$4:$A$1003,$D908-3))</f>
        <v/>
      </c>
      <c r="F908" s="8">
        <f>IF(OR($A908="",$D908=""),"",INDEX('Bank Import'!$C$4:$C$1003,$D908-3))</f>
        <v/>
      </c>
      <c r="G908">
        <f>IF($A908="","",IF($D908="","UNMATCHED","Matched"))</f>
        <v/>
      </c>
    </row>
    <row r="909">
      <c r="A909">
        <f>IF(Payouts!A911="","",Payouts!A911)</f>
        <v/>
      </c>
      <c r="B909" s="7">
        <f>IF($A909="","",DATE(LEFT(Payouts!B911,4),MID(Payouts!B911,6,2),MID(Payouts!B911,9,2)))</f>
        <v/>
      </c>
      <c r="C909" s="8">
        <f>IF($A909="","",Payouts!C911)</f>
        <v/>
      </c>
      <c r="D909">
        <f>IF($A909="","",IF(SUMPRODUCT(MAX(IFERROR((ABS('Bank Import'!$C$4:$C$1003-$C909)&lt;0.005)*(ABS('Bank Import'!$A$4:$A$1003-$B909)&lt;=$J$1),0)*ROW('Bank Import'!$A$4:$A$1003)))=0,"",SUMPRODUCT(MAX(IFERROR((ABS('Bank Import'!$C$4:$C$1003-$C909)&lt;0.005)*(ABS('Bank Import'!$A$4:$A$1003-$B909)&lt;=$J$1),0)*ROW('Bank Import'!$A$4:$A$1003)))))</f>
        <v/>
      </c>
      <c r="E909" s="7">
        <f>IF(OR($A909="",$D909=""),"",INDEX('Bank Import'!$A$4:$A$1003,$D909-3))</f>
        <v/>
      </c>
      <c r="F909" s="8">
        <f>IF(OR($A909="",$D909=""),"",INDEX('Bank Import'!$C$4:$C$1003,$D909-3))</f>
        <v/>
      </c>
      <c r="G909">
        <f>IF($A909="","",IF($D909="","UNMATCHED","Matched"))</f>
        <v/>
      </c>
    </row>
    <row r="910">
      <c r="A910">
        <f>IF(Payouts!A912="","",Payouts!A912)</f>
        <v/>
      </c>
      <c r="B910" s="7">
        <f>IF($A910="","",DATE(LEFT(Payouts!B912,4),MID(Payouts!B912,6,2),MID(Payouts!B912,9,2)))</f>
        <v/>
      </c>
      <c r="C910" s="8">
        <f>IF($A910="","",Payouts!C912)</f>
        <v/>
      </c>
      <c r="D910">
        <f>IF($A910="","",IF(SUMPRODUCT(MAX(IFERROR((ABS('Bank Import'!$C$4:$C$1003-$C910)&lt;0.005)*(ABS('Bank Import'!$A$4:$A$1003-$B910)&lt;=$J$1),0)*ROW('Bank Import'!$A$4:$A$1003)))=0,"",SUMPRODUCT(MAX(IFERROR((ABS('Bank Import'!$C$4:$C$1003-$C910)&lt;0.005)*(ABS('Bank Import'!$A$4:$A$1003-$B910)&lt;=$J$1),0)*ROW('Bank Import'!$A$4:$A$1003)))))</f>
        <v/>
      </c>
      <c r="E910" s="7">
        <f>IF(OR($A910="",$D910=""),"",INDEX('Bank Import'!$A$4:$A$1003,$D910-3))</f>
        <v/>
      </c>
      <c r="F910" s="8">
        <f>IF(OR($A910="",$D910=""),"",INDEX('Bank Import'!$C$4:$C$1003,$D910-3))</f>
        <v/>
      </c>
      <c r="G910">
        <f>IF($A910="","",IF($D910="","UNMATCHED","Matched"))</f>
        <v/>
      </c>
    </row>
    <row r="911">
      <c r="A911">
        <f>IF(Payouts!A913="","",Payouts!A913)</f>
        <v/>
      </c>
      <c r="B911" s="7">
        <f>IF($A911="","",DATE(LEFT(Payouts!B913,4),MID(Payouts!B913,6,2),MID(Payouts!B913,9,2)))</f>
        <v/>
      </c>
      <c r="C911" s="8">
        <f>IF($A911="","",Payouts!C913)</f>
        <v/>
      </c>
      <c r="D911">
        <f>IF($A911="","",IF(SUMPRODUCT(MAX(IFERROR((ABS('Bank Import'!$C$4:$C$1003-$C911)&lt;0.005)*(ABS('Bank Import'!$A$4:$A$1003-$B911)&lt;=$J$1),0)*ROW('Bank Import'!$A$4:$A$1003)))=0,"",SUMPRODUCT(MAX(IFERROR((ABS('Bank Import'!$C$4:$C$1003-$C911)&lt;0.005)*(ABS('Bank Import'!$A$4:$A$1003-$B911)&lt;=$J$1),0)*ROW('Bank Import'!$A$4:$A$1003)))))</f>
        <v/>
      </c>
      <c r="E911" s="7">
        <f>IF(OR($A911="",$D911=""),"",INDEX('Bank Import'!$A$4:$A$1003,$D911-3))</f>
        <v/>
      </c>
      <c r="F911" s="8">
        <f>IF(OR($A911="",$D911=""),"",INDEX('Bank Import'!$C$4:$C$1003,$D911-3))</f>
        <v/>
      </c>
      <c r="G911">
        <f>IF($A911="","",IF($D911="","UNMATCHED","Matched"))</f>
        <v/>
      </c>
    </row>
    <row r="912">
      <c r="A912">
        <f>IF(Payouts!A914="","",Payouts!A914)</f>
        <v/>
      </c>
      <c r="B912" s="7">
        <f>IF($A912="","",DATE(LEFT(Payouts!B914,4),MID(Payouts!B914,6,2),MID(Payouts!B914,9,2)))</f>
        <v/>
      </c>
      <c r="C912" s="8">
        <f>IF($A912="","",Payouts!C914)</f>
        <v/>
      </c>
      <c r="D912">
        <f>IF($A912="","",IF(SUMPRODUCT(MAX(IFERROR((ABS('Bank Import'!$C$4:$C$1003-$C912)&lt;0.005)*(ABS('Bank Import'!$A$4:$A$1003-$B912)&lt;=$J$1),0)*ROW('Bank Import'!$A$4:$A$1003)))=0,"",SUMPRODUCT(MAX(IFERROR((ABS('Bank Import'!$C$4:$C$1003-$C912)&lt;0.005)*(ABS('Bank Import'!$A$4:$A$1003-$B912)&lt;=$J$1),0)*ROW('Bank Import'!$A$4:$A$1003)))))</f>
        <v/>
      </c>
      <c r="E912" s="7">
        <f>IF(OR($A912="",$D912=""),"",INDEX('Bank Import'!$A$4:$A$1003,$D912-3))</f>
        <v/>
      </c>
      <c r="F912" s="8">
        <f>IF(OR($A912="",$D912=""),"",INDEX('Bank Import'!$C$4:$C$1003,$D912-3))</f>
        <v/>
      </c>
      <c r="G912">
        <f>IF($A912="","",IF($D912="","UNMATCHED","Matched"))</f>
        <v/>
      </c>
    </row>
    <row r="913">
      <c r="A913">
        <f>IF(Payouts!A915="","",Payouts!A915)</f>
        <v/>
      </c>
      <c r="B913" s="7">
        <f>IF($A913="","",DATE(LEFT(Payouts!B915,4),MID(Payouts!B915,6,2),MID(Payouts!B915,9,2)))</f>
        <v/>
      </c>
      <c r="C913" s="8">
        <f>IF($A913="","",Payouts!C915)</f>
        <v/>
      </c>
      <c r="D913">
        <f>IF($A913="","",IF(SUMPRODUCT(MAX(IFERROR((ABS('Bank Import'!$C$4:$C$1003-$C913)&lt;0.005)*(ABS('Bank Import'!$A$4:$A$1003-$B913)&lt;=$J$1),0)*ROW('Bank Import'!$A$4:$A$1003)))=0,"",SUMPRODUCT(MAX(IFERROR((ABS('Bank Import'!$C$4:$C$1003-$C913)&lt;0.005)*(ABS('Bank Import'!$A$4:$A$1003-$B913)&lt;=$J$1),0)*ROW('Bank Import'!$A$4:$A$1003)))))</f>
        <v/>
      </c>
      <c r="E913" s="7">
        <f>IF(OR($A913="",$D913=""),"",INDEX('Bank Import'!$A$4:$A$1003,$D913-3))</f>
        <v/>
      </c>
      <c r="F913" s="8">
        <f>IF(OR($A913="",$D913=""),"",INDEX('Bank Import'!$C$4:$C$1003,$D913-3))</f>
        <v/>
      </c>
      <c r="G913">
        <f>IF($A913="","",IF($D913="","UNMATCHED","Matched"))</f>
        <v/>
      </c>
    </row>
    <row r="914">
      <c r="A914">
        <f>IF(Payouts!A916="","",Payouts!A916)</f>
        <v/>
      </c>
      <c r="B914" s="7">
        <f>IF($A914="","",DATE(LEFT(Payouts!B916,4),MID(Payouts!B916,6,2),MID(Payouts!B916,9,2)))</f>
        <v/>
      </c>
      <c r="C914" s="8">
        <f>IF($A914="","",Payouts!C916)</f>
        <v/>
      </c>
      <c r="D914">
        <f>IF($A914="","",IF(SUMPRODUCT(MAX(IFERROR((ABS('Bank Import'!$C$4:$C$1003-$C914)&lt;0.005)*(ABS('Bank Import'!$A$4:$A$1003-$B914)&lt;=$J$1),0)*ROW('Bank Import'!$A$4:$A$1003)))=0,"",SUMPRODUCT(MAX(IFERROR((ABS('Bank Import'!$C$4:$C$1003-$C914)&lt;0.005)*(ABS('Bank Import'!$A$4:$A$1003-$B914)&lt;=$J$1),0)*ROW('Bank Import'!$A$4:$A$1003)))))</f>
        <v/>
      </c>
      <c r="E914" s="7">
        <f>IF(OR($A914="",$D914=""),"",INDEX('Bank Import'!$A$4:$A$1003,$D914-3))</f>
        <v/>
      </c>
      <c r="F914" s="8">
        <f>IF(OR($A914="",$D914=""),"",INDEX('Bank Import'!$C$4:$C$1003,$D914-3))</f>
        <v/>
      </c>
      <c r="G914">
        <f>IF($A914="","",IF($D914="","UNMATCHED","Matched"))</f>
        <v/>
      </c>
    </row>
    <row r="915">
      <c r="A915">
        <f>IF(Payouts!A917="","",Payouts!A917)</f>
        <v/>
      </c>
      <c r="B915" s="7">
        <f>IF($A915="","",DATE(LEFT(Payouts!B917,4),MID(Payouts!B917,6,2),MID(Payouts!B917,9,2)))</f>
        <v/>
      </c>
      <c r="C915" s="8">
        <f>IF($A915="","",Payouts!C917)</f>
        <v/>
      </c>
      <c r="D915">
        <f>IF($A915="","",IF(SUMPRODUCT(MAX(IFERROR((ABS('Bank Import'!$C$4:$C$1003-$C915)&lt;0.005)*(ABS('Bank Import'!$A$4:$A$1003-$B915)&lt;=$J$1),0)*ROW('Bank Import'!$A$4:$A$1003)))=0,"",SUMPRODUCT(MAX(IFERROR((ABS('Bank Import'!$C$4:$C$1003-$C915)&lt;0.005)*(ABS('Bank Import'!$A$4:$A$1003-$B915)&lt;=$J$1),0)*ROW('Bank Import'!$A$4:$A$1003)))))</f>
        <v/>
      </c>
      <c r="E915" s="7">
        <f>IF(OR($A915="",$D915=""),"",INDEX('Bank Import'!$A$4:$A$1003,$D915-3))</f>
        <v/>
      </c>
      <c r="F915" s="8">
        <f>IF(OR($A915="",$D915=""),"",INDEX('Bank Import'!$C$4:$C$1003,$D915-3))</f>
        <v/>
      </c>
      <c r="G915">
        <f>IF($A915="","",IF($D915="","UNMATCHED","Matched"))</f>
        <v/>
      </c>
    </row>
    <row r="916">
      <c r="A916">
        <f>IF(Payouts!A918="","",Payouts!A918)</f>
        <v/>
      </c>
      <c r="B916" s="7">
        <f>IF($A916="","",DATE(LEFT(Payouts!B918,4),MID(Payouts!B918,6,2),MID(Payouts!B918,9,2)))</f>
        <v/>
      </c>
      <c r="C916" s="8">
        <f>IF($A916="","",Payouts!C918)</f>
        <v/>
      </c>
      <c r="D916">
        <f>IF($A916="","",IF(SUMPRODUCT(MAX(IFERROR((ABS('Bank Import'!$C$4:$C$1003-$C916)&lt;0.005)*(ABS('Bank Import'!$A$4:$A$1003-$B916)&lt;=$J$1),0)*ROW('Bank Import'!$A$4:$A$1003)))=0,"",SUMPRODUCT(MAX(IFERROR((ABS('Bank Import'!$C$4:$C$1003-$C916)&lt;0.005)*(ABS('Bank Import'!$A$4:$A$1003-$B916)&lt;=$J$1),0)*ROW('Bank Import'!$A$4:$A$1003)))))</f>
        <v/>
      </c>
      <c r="E916" s="7">
        <f>IF(OR($A916="",$D916=""),"",INDEX('Bank Import'!$A$4:$A$1003,$D916-3))</f>
        <v/>
      </c>
      <c r="F916" s="8">
        <f>IF(OR($A916="",$D916=""),"",INDEX('Bank Import'!$C$4:$C$1003,$D916-3))</f>
        <v/>
      </c>
      <c r="G916">
        <f>IF($A916="","",IF($D916="","UNMATCHED","Matched"))</f>
        <v/>
      </c>
    </row>
    <row r="917">
      <c r="A917">
        <f>IF(Payouts!A919="","",Payouts!A919)</f>
        <v/>
      </c>
      <c r="B917" s="7">
        <f>IF($A917="","",DATE(LEFT(Payouts!B919,4),MID(Payouts!B919,6,2),MID(Payouts!B919,9,2)))</f>
        <v/>
      </c>
      <c r="C917" s="8">
        <f>IF($A917="","",Payouts!C919)</f>
        <v/>
      </c>
      <c r="D917">
        <f>IF($A917="","",IF(SUMPRODUCT(MAX(IFERROR((ABS('Bank Import'!$C$4:$C$1003-$C917)&lt;0.005)*(ABS('Bank Import'!$A$4:$A$1003-$B917)&lt;=$J$1),0)*ROW('Bank Import'!$A$4:$A$1003)))=0,"",SUMPRODUCT(MAX(IFERROR((ABS('Bank Import'!$C$4:$C$1003-$C917)&lt;0.005)*(ABS('Bank Import'!$A$4:$A$1003-$B917)&lt;=$J$1),0)*ROW('Bank Import'!$A$4:$A$1003)))))</f>
        <v/>
      </c>
      <c r="E917" s="7">
        <f>IF(OR($A917="",$D917=""),"",INDEX('Bank Import'!$A$4:$A$1003,$D917-3))</f>
        <v/>
      </c>
      <c r="F917" s="8">
        <f>IF(OR($A917="",$D917=""),"",INDEX('Bank Import'!$C$4:$C$1003,$D917-3))</f>
        <v/>
      </c>
      <c r="G917">
        <f>IF($A917="","",IF($D917="","UNMATCHED","Matched"))</f>
        <v/>
      </c>
    </row>
    <row r="918">
      <c r="A918">
        <f>IF(Payouts!A920="","",Payouts!A920)</f>
        <v/>
      </c>
      <c r="B918" s="7">
        <f>IF($A918="","",DATE(LEFT(Payouts!B920,4),MID(Payouts!B920,6,2),MID(Payouts!B920,9,2)))</f>
        <v/>
      </c>
      <c r="C918" s="8">
        <f>IF($A918="","",Payouts!C920)</f>
        <v/>
      </c>
      <c r="D918">
        <f>IF($A918="","",IF(SUMPRODUCT(MAX(IFERROR((ABS('Bank Import'!$C$4:$C$1003-$C918)&lt;0.005)*(ABS('Bank Import'!$A$4:$A$1003-$B918)&lt;=$J$1),0)*ROW('Bank Import'!$A$4:$A$1003)))=0,"",SUMPRODUCT(MAX(IFERROR((ABS('Bank Import'!$C$4:$C$1003-$C918)&lt;0.005)*(ABS('Bank Import'!$A$4:$A$1003-$B918)&lt;=$J$1),0)*ROW('Bank Import'!$A$4:$A$1003)))))</f>
        <v/>
      </c>
      <c r="E918" s="7">
        <f>IF(OR($A918="",$D918=""),"",INDEX('Bank Import'!$A$4:$A$1003,$D918-3))</f>
        <v/>
      </c>
      <c r="F918" s="8">
        <f>IF(OR($A918="",$D918=""),"",INDEX('Bank Import'!$C$4:$C$1003,$D918-3))</f>
        <v/>
      </c>
      <c r="G918">
        <f>IF($A918="","",IF($D918="","UNMATCHED","Matched"))</f>
        <v/>
      </c>
    </row>
    <row r="919">
      <c r="A919">
        <f>IF(Payouts!A921="","",Payouts!A921)</f>
        <v/>
      </c>
      <c r="B919" s="7">
        <f>IF($A919="","",DATE(LEFT(Payouts!B921,4),MID(Payouts!B921,6,2),MID(Payouts!B921,9,2)))</f>
        <v/>
      </c>
      <c r="C919" s="8">
        <f>IF($A919="","",Payouts!C921)</f>
        <v/>
      </c>
      <c r="D919">
        <f>IF($A919="","",IF(SUMPRODUCT(MAX(IFERROR((ABS('Bank Import'!$C$4:$C$1003-$C919)&lt;0.005)*(ABS('Bank Import'!$A$4:$A$1003-$B919)&lt;=$J$1),0)*ROW('Bank Import'!$A$4:$A$1003)))=0,"",SUMPRODUCT(MAX(IFERROR((ABS('Bank Import'!$C$4:$C$1003-$C919)&lt;0.005)*(ABS('Bank Import'!$A$4:$A$1003-$B919)&lt;=$J$1),0)*ROW('Bank Import'!$A$4:$A$1003)))))</f>
        <v/>
      </c>
      <c r="E919" s="7">
        <f>IF(OR($A919="",$D919=""),"",INDEX('Bank Import'!$A$4:$A$1003,$D919-3))</f>
        <v/>
      </c>
      <c r="F919" s="8">
        <f>IF(OR($A919="",$D919=""),"",INDEX('Bank Import'!$C$4:$C$1003,$D919-3))</f>
        <v/>
      </c>
      <c r="G919">
        <f>IF($A919="","",IF($D919="","UNMATCHED","Matched"))</f>
        <v/>
      </c>
    </row>
    <row r="920">
      <c r="A920">
        <f>IF(Payouts!A922="","",Payouts!A922)</f>
        <v/>
      </c>
      <c r="B920" s="7">
        <f>IF($A920="","",DATE(LEFT(Payouts!B922,4),MID(Payouts!B922,6,2),MID(Payouts!B922,9,2)))</f>
        <v/>
      </c>
      <c r="C920" s="8">
        <f>IF($A920="","",Payouts!C922)</f>
        <v/>
      </c>
      <c r="D920">
        <f>IF($A920="","",IF(SUMPRODUCT(MAX(IFERROR((ABS('Bank Import'!$C$4:$C$1003-$C920)&lt;0.005)*(ABS('Bank Import'!$A$4:$A$1003-$B920)&lt;=$J$1),0)*ROW('Bank Import'!$A$4:$A$1003)))=0,"",SUMPRODUCT(MAX(IFERROR((ABS('Bank Import'!$C$4:$C$1003-$C920)&lt;0.005)*(ABS('Bank Import'!$A$4:$A$1003-$B920)&lt;=$J$1),0)*ROW('Bank Import'!$A$4:$A$1003)))))</f>
        <v/>
      </c>
      <c r="E920" s="7">
        <f>IF(OR($A920="",$D920=""),"",INDEX('Bank Import'!$A$4:$A$1003,$D920-3))</f>
        <v/>
      </c>
      <c r="F920" s="8">
        <f>IF(OR($A920="",$D920=""),"",INDEX('Bank Import'!$C$4:$C$1003,$D920-3))</f>
        <v/>
      </c>
      <c r="G920">
        <f>IF($A920="","",IF($D920="","UNMATCHED","Matched"))</f>
        <v/>
      </c>
    </row>
    <row r="921">
      <c r="A921">
        <f>IF(Payouts!A923="","",Payouts!A923)</f>
        <v/>
      </c>
      <c r="B921" s="7">
        <f>IF($A921="","",DATE(LEFT(Payouts!B923,4),MID(Payouts!B923,6,2),MID(Payouts!B923,9,2)))</f>
        <v/>
      </c>
      <c r="C921" s="8">
        <f>IF($A921="","",Payouts!C923)</f>
        <v/>
      </c>
      <c r="D921">
        <f>IF($A921="","",IF(SUMPRODUCT(MAX(IFERROR((ABS('Bank Import'!$C$4:$C$1003-$C921)&lt;0.005)*(ABS('Bank Import'!$A$4:$A$1003-$B921)&lt;=$J$1),0)*ROW('Bank Import'!$A$4:$A$1003)))=0,"",SUMPRODUCT(MAX(IFERROR((ABS('Bank Import'!$C$4:$C$1003-$C921)&lt;0.005)*(ABS('Bank Import'!$A$4:$A$1003-$B921)&lt;=$J$1),0)*ROW('Bank Import'!$A$4:$A$1003)))))</f>
        <v/>
      </c>
      <c r="E921" s="7">
        <f>IF(OR($A921="",$D921=""),"",INDEX('Bank Import'!$A$4:$A$1003,$D921-3))</f>
        <v/>
      </c>
      <c r="F921" s="8">
        <f>IF(OR($A921="",$D921=""),"",INDEX('Bank Import'!$C$4:$C$1003,$D921-3))</f>
        <v/>
      </c>
      <c r="G921">
        <f>IF($A921="","",IF($D921="","UNMATCHED","Matched"))</f>
        <v/>
      </c>
    </row>
    <row r="922">
      <c r="A922">
        <f>IF(Payouts!A924="","",Payouts!A924)</f>
        <v/>
      </c>
      <c r="B922" s="7">
        <f>IF($A922="","",DATE(LEFT(Payouts!B924,4),MID(Payouts!B924,6,2),MID(Payouts!B924,9,2)))</f>
        <v/>
      </c>
      <c r="C922" s="8">
        <f>IF($A922="","",Payouts!C924)</f>
        <v/>
      </c>
      <c r="D922">
        <f>IF($A922="","",IF(SUMPRODUCT(MAX(IFERROR((ABS('Bank Import'!$C$4:$C$1003-$C922)&lt;0.005)*(ABS('Bank Import'!$A$4:$A$1003-$B922)&lt;=$J$1),0)*ROW('Bank Import'!$A$4:$A$1003)))=0,"",SUMPRODUCT(MAX(IFERROR((ABS('Bank Import'!$C$4:$C$1003-$C922)&lt;0.005)*(ABS('Bank Import'!$A$4:$A$1003-$B922)&lt;=$J$1),0)*ROW('Bank Import'!$A$4:$A$1003)))))</f>
        <v/>
      </c>
      <c r="E922" s="7">
        <f>IF(OR($A922="",$D922=""),"",INDEX('Bank Import'!$A$4:$A$1003,$D922-3))</f>
        <v/>
      </c>
      <c r="F922" s="8">
        <f>IF(OR($A922="",$D922=""),"",INDEX('Bank Import'!$C$4:$C$1003,$D922-3))</f>
        <v/>
      </c>
      <c r="G922">
        <f>IF($A922="","",IF($D922="","UNMATCHED","Matched"))</f>
        <v/>
      </c>
    </row>
    <row r="923">
      <c r="A923">
        <f>IF(Payouts!A925="","",Payouts!A925)</f>
        <v/>
      </c>
      <c r="B923" s="7">
        <f>IF($A923="","",DATE(LEFT(Payouts!B925,4),MID(Payouts!B925,6,2),MID(Payouts!B925,9,2)))</f>
        <v/>
      </c>
      <c r="C923" s="8">
        <f>IF($A923="","",Payouts!C925)</f>
        <v/>
      </c>
      <c r="D923">
        <f>IF($A923="","",IF(SUMPRODUCT(MAX(IFERROR((ABS('Bank Import'!$C$4:$C$1003-$C923)&lt;0.005)*(ABS('Bank Import'!$A$4:$A$1003-$B923)&lt;=$J$1),0)*ROW('Bank Import'!$A$4:$A$1003)))=0,"",SUMPRODUCT(MAX(IFERROR((ABS('Bank Import'!$C$4:$C$1003-$C923)&lt;0.005)*(ABS('Bank Import'!$A$4:$A$1003-$B923)&lt;=$J$1),0)*ROW('Bank Import'!$A$4:$A$1003)))))</f>
        <v/>
      </c>
      <c r="E923" s="7">
        <f>IF(OR($A923="",$D923=""),"",INDEX('Bank Import'!$A$4:$A$1003,$D923-3))</f>
        <v/>
      </c>
      <c r="F923" s="8">
        <f>IF(OR($A923="",$D923=""),"",INDEX('Bank Import'!$C$4:$C$1003,$D923-3))</f>
        <v/>
      </c>
      <c r="G923">
        <f>IF($A923="","",IF($D923="","UNMATCHED","Matched"))</f>
        <v/>
      </c>
    </row>
    <row r="924">
      <c r="A924">
        <f>IF(Payouts!A926="","",Payouts!A926)</f>
        <v/>
      </c>
      <c r="B924" s="7">
        <f>IF($A924="","",DATE(LEFT(Payouts!B926,4),MID(Payouts!B926,6,2),MID(Payouts!B926,9,2)))</f>
        <v/>
      </c>
      <c r="C924" s="8">
        <f>IF($A924="","",Payouts!C926)</f>
        <v/>
      </c>
      <c r="D924">
        <f>IF($A924="","",IF(SUMPRODUCT(MAX(IFERROR((ABS('Bank Import'!$C$4:$C$1003-$C924)&lt;0.005)*(ABS('Bank Import'!$A$4:$A$1003-$B924)&lt;=$J$1),0)*ROW('Bank Import'!$A$4:$A$1003)))=0,"",SUMPRODUCT(MAX(IFERROR((ABS('Bank Import'!$C$4:$C$1003-$C924)&lt;0.005)*(ABS('Bank Import'!$A$4:$A$1003-$B924)&lt;=$J$1),0)*ROW('Bank Import'!$A$4:$A$1003)))))</f>
        <v/>
      </c>
      <c r="E924" s="7">
        <f>IF(OR($A924="",$D924=""),"",INDEX('Bank Import'!$A$4:$A$1003,$D924-3))</f>
        <v/>
      </c>
      <c r="F924" s="8">
        <f>IF(OR($A924="",$D924=""),"",INDEX('Bank Import'!$C$4:$C$1003,$D924-3))</f>
        <v/>
      </c>
      <c r="G924">
        <f>IF($A924="","",IF($D924="","UNMATCHED","Matched"))</f>
        <v/>
      </c>
    </row>
    <row r="925">
      <c r="A925">
        <f>IF(Payouts!A927="","",Payouts!A927)</f>
        <v/>
      </c>
      <c r="B925" s="7">
        <f>IF($A925="","",DATE(LEFT(Payouts!B927,4),MID(Payouts!B927,6,2),MID(Payouts!B927,9,2)))</f>
        <v/>
      </c>
      <c r="C925" s="8">
        <f>IF($A925="","",Payouts!C927)</f>
        <v/>
      </c>
      <c r="D925">
        <f>IF($A925="","",IF(SUMPRODUCT(MAX(IFERROR((ABS('Bank Import'!$C$4:$C$1003-$C925)&lt;0.005)*(ABS('Bank Import'!$A$4:$A$1003-$B925)&lt;=$J$1),0)*ROW('Bank Import'!$A$4:$A$1003)))=0,"",SUMPRODUCT(MAX(IFERROR((ABS('Bank Import'!$C$4:$C$1003-$C925)&lt;0.005)*(ABS('Bank Import'!$A$4:$A$1003-$B925)&lt;=$J$1),0)*ROW('Bank Import'!$A$4:$A$1003)))))</f>
        <v/>
      </c>
      <c r="E925" s="7">
        <f>IF(OR($A925="",$D925=""),"",INDEX('Bank Import'!$A$4:$A$1003,$D925-3))</f>
        <v/>
      </c>
      <c r="F925" s="8">
        <f>IF(OR($A925="",$D925=""),"",INDEX('Bank Import'!$C$4:$C$1003,$D925-3))</f>
        <v/>
      </c>
      <c r="G925">
        <f>IF($A925="","",IF($D925="","UNMATCHED","Matched"))</f>
        <v/>
      </c>
    </row>
    <row r="926">
      <c r="A926">
        <f>IF(Payouts!A928="","",Payouts!A928)</f>
        <v/>
      </c>
      <c r="B926" s="7">
        <f>IF($A926="","",DATE(LEFT(Payouts!B928,4),MID(Payouts!B928,6,2),MID(Payouts!B928,9,2)))</f>
        <v/>
      </c>
      <c r="C926" s="8">
        <f>IF($A926="","",Payouts!C928)</f>
        <v/>
      </c>
      <c r="D926">
        <f>IF($A926="","",IF(SUMPRODUCT(MAX(IFERROR((ABS('Bank Import'!$C$4:$C$1003-$C926)&lt;0.005)*(ABS('Bank Import'!$A$4:$A$1003-$B926)&lt;=$J$1),0)*ROW('Bank Import'!$A$4:$A$1003)))=0,"",SUMPRODUCT(MAX(IFERROR((ABS('Bank Import'!$C$4:$C$1003-$C926)&lt;0.005)*(ABS('Bank Import'!$A$4:$A$1003-$B926)&lt;=$J$1),0)*ROW('Bank Import'!$A$4:$A$1003)))))</f>
        <v/>
      </c>
      <c r="E926" s="7">
        <f>IF(OR($A926="",$D926=""),"",INDEX('Bank Import'!$A$4:$A$1003,$D926-3))</f>
        <v/>
      </c>
      <c r="F926" s="8">
        <f>IF(OR($A926="",$D926=""),"",INDEX('Bank Import'!$C$4:$C$1003,$D926-3))</f>
        <v/>
      </c>
      <c r="G926">
        <f>IF($A926="","",IF($D926="","UNMATCHED","Matched"))</f>
        <v/>
      </c>
    </row>
    <row r="927">
      <c r="A927">
        <f>IF(Payouts!A929="","",Payouts!A929)</f>
        <v/>
      </c>
      <c r="B927" s="7">
        <f>IF($A927="","",DATE(LEFT(Payouts!B929,4),MID(Payouts!B929,6,2),MID(Payouts!B929,9,2)))</f>
        <v/>
      </c>
      <c r="C927" s="8">
        <f>IF($A927="","",Payouts!C929)</f>
        <v/>
      </c>
      <c r="D927">
        <f>IF($A927="","",IF(SUMPRODUCT(MAX(IFERROR((ABS('Bank Import'!$C$4:$C$1003-$C927)&lt;0.005)*(ABS('Bank Import'!$A$4:$A$1003-$B927)&lt;=$J$1),0)*ROW('Bank Import'!$A$4:$A$1003)))=0,"",SUMPRODUCT(MAX(IFERROR((ABS('Bank Import'!$C$4:$C$1003-$C927)&lt;0.005)*(ABS('Bank Import'!$A$4:$A$1003-$B927)&lt;=$J$1),0)*ROW('Bank Import'!$A$4:$A$1003)))))</f>
        <v/>
      </c>
      <c r="E927" s="7">
        <f>IF(OR($A927="",$D927=""),"",INDEX('Bank Import'!$A$4:$A$1003,$D927-3))</f>
        <v/>
      </c>
      <c r="F927" s="8">
        <f>IF(OR($A927="",$D927=""),"",INDEX('Bank Import'!$C$4:$C$1003,$D927-3))</f>
        <v/>
      </c>
      <c r="G927">
        <f>IF($A927="","",IF($D927="","UNMATCHED","Matched"))</f>
        <v/>
      </c>
    </row>
    <row r="928">
      <c r="A928">
        <f>IF(Payouts!A930="","",Payouts!A930)</f>
        <v/>
      </c>
      <c r="B928" s="7">
        <f>IF($A928="","",DATE(LEFT(Payouts!B930,4),MID(Payouts!B930,6,2),MID(Payouts!B930,9,2)))</f>
        <v/>
      </c>
      <c r="C928" s="8">
        <f>IF($A928="","",Payouts!C930)</f>
        <v/>
      </c>
      <c r="D928">
        <f>IF($A928="","",IF(SUMPRODUCT(MAX(IFERROR((ABS('Bank Import'!$C$4:$C$1003-$C928)&lt;0.005)*(ABS('Bank Import'!$A$4:$A$1003-$B928)&lt;=$J$1),0)*ROW('Bank Import'!$A$4:$A$1003)))=0,"",SUMPRODUCT(MAX(IFERROR((ABS('Bank Import'!$C$4:$C$1003-$C928)&lt;0.005)*(ABS('Bank Import'!$A$4:$A$1003-$B928)&lt;=$J$1),0)*ROW('Bank Import'!$A$4:$A$1003)))))</f>
        <v/>
      </c>
      <c r="E928" s="7">
        <f>IF(OR($A928="",$D928=""),"",INDEX('Bank Import'!$A$4:$A$1003,$D928-3))</f>
        <v/>
      </c>
      <c r="F928" s="8">
        <f>IF(OR($A928="",$D928=""),"",INDEX('Bank Import'!$C$4:$C$1003,$D928-3))</f>
        <v/>
      </c>
      <c r="G928">
        <f>IF($A928="","",IF($D928="","UNMATCHED","Matched"))</f>
        <v/>
      </c>
    </row>
    <row r="929">
      <c r="A929">
        <f>IF(Payouts!A931="","",Payouts!A931)</f>
        <v/>
      </c>
      <c r="B929" s="7">
        <f>IF($A929="","",DATE(LEFT(Payouts!B931,4),MID(Payouts!B931,6,2),MID(Payouts!B931,9,2)))</f>
        <v/>
      </c>
      <c r="C929" s="8">
        <f>IF($A929="","",Payouts!C931)</f>
        <v/>
      </c>
      <c r="D929">
        <f>IF($A929="","",IF(SUMPRODUCT(MAX(IFERROR((ABS('Bank Import'!$C$4:$C$1003-$C929)&lt;0.005)*(ABS('Bank Import'!$A$4:$A$1003-$B929)&lt;=$J$1),0)*ROW('Bank Import'!$A$4:$A$1003)))=0,"",SUMPRODUCT(MAX(IFERROR((ABS('Bank Import'!$C$4:$C$1003-$C929)&lt;0.005)*(ABS('Bank Import'!$A$4:$A$1003-$B929)&lt;=$J$1),0)*ROW('Bank Import'!$A$4:$A$1003)))))</f>
        <v/>
      </c>
      <c r="E929" s="7">
        <f>IF(OR($A929="",$D929=""),"",INDEX('Bank Import'!$A$4:$A$1003,$D929-3))</f>
        <v/>
      </c>
      <c r="F929" s="8">
        <f>IF(OR($A929="",$D929=""),"",INDEX('Bank Import'!$C$4:$C$1003,$D929-3))</f>
        <v/>
      </c>
      <c r="G929">
        <f>IF($A929="","",IF($D929="","UNMATCHED","Matched"))</f>
        <v/>
      </c>
    </row>
    <row r="930">
      <c r="A930">
        <f>IF(Payouts!A932="","",Payouts!A932)</f>
        <v/>
      </c>
      <c r="B930" s="7">
        <f>IF($A930="","",DATE(LEFT(Payouts!B932,4),MID(Payouts!B932,6,2),MID(Payouts!B932,9,2)))</f>
        <v/>
      </c>
      <c r="C930" s="8">
        <f>IF($A930="","",Payouts!C932)</f>
        <v/>
      </c>
      <c r="D930">
        <f>IF($A930="","",IF(SUMPRODUCT(MAX(IFERROR((ABS('Bank Import'!$C$4:$C$1003-$C930)&lt;0.005)*(ABS('Bank Import'!$A$4:$A$1003-$B930)&lt;=$J$1),0)*ROW('Bank Import'!$A$4:$A$1003)))=0,"",SUMPRODUCT(MAX(IFERROR((ABS('Bank Import'!$C$4:$C$1003-$C930)&lt;0.005)*(ABS('Bank Import'!$A$4:$A$1003-$B930)&lt;=$J$1),0)*ROW('Bank Import'!$A$4:$A$1003)))))</f>
        <v/>
      </c>
      <c r="E930" s="7">
        <f>IF(OR($A930="",$D930=""),"",INDEX('Bank Import'!$A$4:$A$1003,$D930-3))</f>
        <v/>
      </c>
      <c r="F930" s="8">
        <f>IF(OR($A930="",$D930=""),"",INDEX('Bank Import'!$C$4:$C$1003,$D930-3))</f>
        <v/>
      </c>
      <c r="G930">
        <f>IF($A930="","",IF($D930="","UNMATCHED","Matched"))</f>
        <v/>
      </c>
    </row>
    <row r="931">
      <c r="A931">
        <f>IF(Payouts!A933="","",Payouts!A933)</f>
        <v/>
      </c>
      <c r="B931" s="7">
        <f>IF($A931="","",DATE(LEFT(Payouts!B933,4),MID(Payouts!B933,6,2),MID(Payouts!B933,9,2)))</f>
        <v/>
      </c>
      <c r="C931" s="8">
        <f>IF($A931="","",Payouts!C933)</f>
        <v/>
      </c>
      <c r="D931">
        <f>IF($A931="","",IF(SUMPRODUCT(MAX(IFERROR((ABS('Bank Import'!$C$4:$C$1003-$C931)&lt;0.005)*(ABS('Bank Import'!$A$4:$A$1003-$B931)&lt;=$J$1),0)*ROW('Bank Import'!$A$4:$A$1003)))=0,"",SUMPRODUCT(MAX(IFERROR((ABS('Bank Import'!$C$4:$C$1003-$C931)&lt;0.005)*(ABS('Bank Import'!$A$4:$A$1003-$B931)&lt;=$J$1),0)*ROW('Bank Import'!$A$4:$A$1003)))))</f>
        <v/>
      </c>
      <c r="E931" s="7">
        <f>IF(OR($A931="",$D931=""),"",INDEX('Bank Import'!$A$4:$A$1003,$D931-3))</f>
        <v/>
      </c>
      <c r="F931" s="8">
        <f>IF(OR($A931="",$D931=""),"",INDEX('Bank Import'!$C$4:$C$1003,$D931-3))</f>
        <v/>
      </c>
      <c r="G931">
        <f>IF($A931="","",IF($D931="","UNMATCHED","Matched"))</f>
        <v/>
      </c>
    </row>
    <row r="932">
      <c r="A932">
        <f>IF(Payouts!A934="","",Payouts!A934)</f>
        <v/>
      </c>
      <c r="B932" s="7">
        <f>IF($A932="","",DATE(LEFT(Payouts!B934,4),MID(Payouts!B934,6,2),MID(Payouts!B934,9,2)))</f>
        <v/>
      </c>
      <c r="C932" s="8">
        <f>IF($A932="","",Payouts!C934)</f>
        <v/>
      </c>
      <c r="D932">
        <f>IF($A932="","",IF(SUMPRODUCT(MAX(IFERROR((ABS('Bank Import'!$C$4:$C$1003-$C932)&lt;0.005)*(ABS('Bank Import'!$A$4:$A$1003-$B932)&lt;=$J$1),0)*ROW('Bank Import'!$A$4:$A$1003)))=0,"",SUMPRODUCT(MAX(IFERROR((ABS('Bank Import'!$C$4:$C$1003-$C932)&lt;0.005)*(ABS('Bank Import'!$A$4:$A$1003-$B932)&lt;=$J$1),0)*ROW('Bank Import'!$A$4:$A$1003)))))</f>
        <v/>
      </c>
      <c r="E932" s="7">
        <f>IF(OR($A932="",$D932=""),"",INDEX('Bank Import'!$A$4:$A$1003,$D932-3))</f>
        <v/>
      </c>
      <c r="F932" s="8">
        <f>IF(OR($A932="",$D932=""),"",INDEX('Bank Import'!$C$4:$C$1003,$D932-3))</f>
        <v/>
      </c>
      <c r="G932">
        <f>IF($A932="","",IF($D932="","UNMATCHED","Matched"))</f>
        <v/>
      </c>
    </row>
    <row r="933">
      <c r="A933">
        <f>IF(Payouts!A935="","",Payouts!A935)</f>
        <v/>
      </c>
      <c r="B933" s="7">
        <f>IF($A933="","",DATE(LEFT(Payouts!B935,4),MID(Payouts!B935,6,2),MID(Payouts!B935,9,2)))</f>
        <v/>
      </c>
      <c r="C933" s="8">
        <f>IF($A933="","",Payouts!C935)</f>
        <v/>
      </c>
      <c r="D933">
        <f>IF($A933="","",IF(SUMPRODUCT(MAX(IFERROR((ABS('Bank Import'!$C$4:$C$1003-$C933)&lt;0.005)*(ABS('Bank Import'!$A$4:$A$1003-$B933)&lt;=$J$1),0)*ROW('Bank Import'!$A$4:$A$1003)))=0,"",SUMPRODUCT(MAX(IFERROR((ABS('Bank Import'!$C$4:$C$1003-$C933)&lt;0.005)*(ABS('Bank Import'!$A$4:$A$1003-$B933)&lt;=$J$1),0)*ROW('Bank Import'!$A$4:$A$1003)))))</f>
        <v/>
      </c>
      <c r="E933" s="7">
        <f>IF(OR($A933="",$D933=""),"",INDEX('Bank Import'!$A$4:$A$1003,$D933-3))</f>
        <v/>
      </c>
      <c r="F933" s="8">
        <f>IF(OR($A933="",$D933=""),"",INDEX('Bank Import'!$C$4:$C$1003,$D933-3))</f>
        <v/>
      </c>
      <c r="G933">
        <f>IF($A933="","",IF($D933="","UNMATCHED","Matched"))</f>
        <v/>
      </c>
    </row>
    <row r="934">
      <c r="A934">
        <f>IF(Payouts!A936="","",Payouts!A936)</f>
        <v/>
      </c>
      <c r="B934" s="7">
        <f>IF($A934="","",DATE(LEFT(Payouts!B936,4),MID(Payouts!B936,6,2),MID(Payouts!B936,9,2)))</f>
        <v/>
      </c>
      <c r="C934" s="8">
        <f>IF($A934="","",Payouts!C936)</f>
        <v/>
      </c>
      <c r="D934">
        <f>IF($A934="","",IF(SUMPRODUCT(MAX(IFERROR((ABS('Bank Import'!$C$4:$C$1003-$C934)&lt;0.005)*(ABS('Bank Import'!$A$4:$A$1003-$B934)&lt;=$J$1),0)*ROW('Bank Import'!$A$4:$A$1003)))=0,"",SUMPRODUCT(MAX(IFERROR((ABS('Bank Import'!$C$4:$C$1003-$C934)&lt;0.005)*(ABS('Bank Import'!$A$4:$A$1003-$B934)&lt;=$J$1),0)*ROW('Bank Import'!$A$4:$A$1003)))))</f>
        <v/>
      </c>
      <c r="E934" s="7">
        <f>IF(OR($A934="",$D934=""),"",INDEX('Bank Import'!$A$4:$A$1003,$D934-3))</f>
        <v/>
      </c>
      <c r="F934" s="8">
        <f>IF(OR($A934="",$D934=""),"",INDEX('Bank Import'!$C$4:$C$1003,$D934-3))</f>
        <v/>
      </c>
      <c r="G934">
        <f>IF($A934="","",IF($D934="","UNMATCHED","Matched"))</f>
        <v/>
      </c>
    </row>
    <row r="935">
      <c r="A935">
        <f>IF(Payouts!A937="","",Payouts!A937)</f>
        <v/>
      </c>
      <c r="B935" s="7">
        <f>IF($A935="","",DATE(LEFT(Payouts!B937,4),MID(Payouts!B937,6,2),MID(Payouts!B937,9,2)))</f>
        <v/>
      </c>
      <c r="C935" s="8">
        <f>IF($A935="","",Payouts!C937)</f>
        <v/>
      </c>
      <c r="D935">
        <f>IF($A935="","",IF(SUMPRODUCT(MAX(IFERROR((ABS('Bank Import'!$C$4:$C$1003-$C935)&lt;0.005)*(ABS('Bank Import'!$A$4:$A$1003-$B935)&lt;=$J$1),0)*ROW('Bank Import'!$A$4:$A$1003)))=0,"",SUMPRODUCT(MAX(IFERROR((ABS('Bank Import'!$C$4:$C$1003-$C935)&lt;0.005)*(ABS('Bank Import'!$A$4:$A$1003-$B935)&lt;=$J$1),0)*ROW('Bank Import'!$A$4:$A$1003)))))</f>
        <v/>
      </c>
      <c r="E935" s="7">
        <f>IF(OR($A935="",$D935=""),"",INDEX('Bank Import'!$A$4:$A$1003,$D935-3))</f>
        <v/>
      </c>
      <c r="F935" s="8">
        <f>IF(OR($A935="",$D935=""),"",INDEX('Bank Import'!$C$4:$C$1003,$D935-3))</f>
        <v/>
      </c>
      <c r="G935">
        <f>IF($A935="","",IF($D935="","UNMATCHED","Matched"))</f>
        <v/>
      </c>
    </row>
    <row r="936">
      <c r="A936">
        <f>IF(Payouts!A938="","",Payouts!A938)</f>
        <v/>
      </c>
      <c r="B936" s="7">
        <f>IF($A936="","",DATE(LEFT(Payouts!B938,4),MID(Payouts!B938,6,2),MID(Payouts!B938,9,2)))</f>
        <v/>
      </c>
      <c r="C936" s="8">
        <f>IF($A936="","",Payouts!C938)</f>
        <v/>
      </c>
      <c r="D936">
        <f>IF($A936="","",IF(SUMPRODUCT(MAX(IFERROR((ABS('Bank Import'!$C$4:$C$1003-$C936)&lt;0.005)*(ABS('Bank Import'!$A$4:$A$1003-$B936)&lt;=$J$1),0)*ROW('Bank Import'!$A$4:$A$1003)))=0,"",SUMPRODUCT(MAX(IFERROR((ABS('Bank Import'!$C$4:$C$1003-$C936)&lt;0.005)*(ABS('Bank Import'!$A$4:$A$1003-$B936)&lt;=$J$1),0)*ROW('Bank Import'!$A$4:$A$1003)))))</f>
        <v/>
      </c>
      <c r="E936" s="7">
        <f>IF(OR($A936="",$D936=""),"",INDEX('Bank Import'!$A$4:$A$1003,$D936-3))</f>
        <v/>
      </c>
      <c r="F936" s="8">
        <f>IF(OR($A936="",$D936=""),"",INDEX('Bank Import'!$C$4:$C$1003,$D936-3))</f>
        <v/>
      </c>
      <c r="G936">
        <f>IF($A936="","",IF($D936="","UNMATCHED","Matched"))</f>
        <v/>
      </c>
    </row>
    <row r="937">
      <c r="A937">
        <f>IF(Payouts!A939="","",Payouts!A939)</f>
        <v/>
      </c>
      <c r="B937" s="7">
        <f>IF($A937="","",DATE(LEFT(Payouts!B939,4),MID(Payouts!B939,6,2),MID(Payouts!B939,9,2)))</f>
        <v/>
      </c>
      <c r="C937" s="8">
        <f>IF($A937="","",Payouts!C939)</f>
        <v/>
      </c>
      <c r="D937">
        <f>IF($A937="","",IF(SUMPRODUCT(MAX(IFERROR((ABS('Bank Import'!$C$4:$C$1003-$C937)&lt;0.005)*(ABS('Bank Import'!$A$4:$A$1003-$B937)&lt;=$J$1),0)*ROW('Bank Import'!$A$4:$A$1003)))=0,"",SUMPRODUCT(MAX(IFERROR((ABS('Bank Import'!$C$4:$C$1003-$C937)&lt;0.005)*(ABS('Bank Import'!$A$4:$A$1003-$B937)&lt;=$J$1),0)*ROW('Bank Import'!$A$4:$A$1003)))))</f>
        <v/>
      </c>
      <c r="E937" s="7">
        <f>IF(OR($A937="",$D937=""),"",INDEX('Bank Import'!$A$4:$A$1003,$D937-3))</f>
        <v/>
      </c>
      <c r="F937" s="8">
        <f>IF(OR($A937="",$D937=""),"",INDEX('Bank Import'!$C$4:$C$1003,$D937-3))</f>
        <v/>
      </c>
      <c r="G937">
        <f>IF($A937="","",IF($D937="","UNMATCHED","Matched"))</f>
        <v/>
      </c>
    </row>
    <row r="938">
      <c r="A938">
        <f>IF(Payouts!A940="","",Payouts!A940)</f>
        <v/>
      </c>
      <c r="B938" s="7">
        <f>IF($A938="","",DATE(LEFT(Payouts!B940,4),MID(Payouts!B940,6,2),MID(Payouts!B940,9,2)))</f>
        <v/>
      </c>
      <c r="C938" s="8">
        <f>IF($A938="","",Payouts!C940)</f>
        <v/>
      </c>
      <c r="D938">
        <f>IF($A938="","",IF(SUMPRODUCT(MAX(IFERROR((ABS('Bank Import'!$C$4:$C$1003-$C938)&lt;0.005)*(ABS('Bank Import'!$A$4:$A$1003-$B938)&lt;=$J$1),0)*ROW('Bank Import'!$A$4:$A$1003)))=0,"",SUMPRODUCT(MAX(IFERROR((ABS('Bank Import'!$C$4:$C$1003-$C938)&lt;0.005)*(ABS('Bank Import'!$A$4:$A$1003-$B938)&lt;=$J$1),0)*ROW('Bank Import'!$A$4:$A$1003)))))</f>
        <v/>
      </c>
      <c r="E938" s="7">
        <f>IF(OR($A938="",$D938=""),"",INDEX('Bank Import'!$A$4:$A$1003,$D938-3))</f>
        <v/>
      </c>
      <c r="F938" s="8">
        <f>IF(OR($A938="",$D938=""),"",INDEX('Bank Import'!$C$4:$C$1003,$D938-3))</f>
        <v/>
      </c>
      <c r="G938">
        <f>IF($A938="","",IF($D938="","UNMATCHED","Matched"))</f>
        <v/>
      </c>
    </row>
    <row r="939">
      <c r="A939">
        <f>IF(Payouts!A941="","",Payouts!A941)</f>
        <v/>
      </c>
      <c r="B939" s="7">
        <f>IF($A939="","",DATE(LEFT(Payouts!B941,4),MID(Payouts!B941,6,2),MID(Payouts!B941,9,2)))</f>
        <v/>
      </c>
      <c r="C939" s="8">
        <f>IF($A939="","",Payouts!C941)</f>
        <v/>
      </c>
      <c r="D939">
        <f>IF($A939="","",IF(SUMPRODUCT(MAX(IFERROR((ABS('Bank Import'!$C$4:$C$1003-$C939)&lt;0.005)*(ABS('Bank Import'!$A$4:$A$1003-$B939)&lt;=$J$1),0)*ROW('Bank Import'!$A$4:$A$1003)))=0,"",SUMPRODUCT(MAX(IFERROR((ABS('Bank Import'!$C$4:$C$1003-$C939)&lt;0.005)*(ABS('Bank Import'!$A$4:$A$1003-$B939)&lt;=$J$1),0)*ROW('Bank Import'!$A$4:$A$1003)))))</f>
        <v/>
      </c>
      <c r="E939" s="7">
        <f>IF(OR($A939="",$D939=""),"",INDEX('Bank Import'!$A$4:$A$1003,$D939-3))</f>
        <v/>
      </c>
      <c r="F939" s="8">
        <f>IF(OR($A939="",$D939=""),"",INDEX('Bank Import'!$C$4:$C$1003,$D939-3))</f>
        <v/>
      </c>
      <c r="G939">
        <f>IF($A939="","",IF($D939="","UNMATCHED","Matched"))</f>
        <v/>
      </c>
    </row>
    <row r="940">
      <c r="A940">
        <f>IF(Payouts!A942="","",Payouts!A942)</f>
        <v/>
      </c>
      <c r="B940" s="7">
        <f>IF($A940="","",DATE(LEFT(Payouts!B942,4),MID(Payouts!B942,6,2),MID(Payouts!B942,9,2)))</f>
        <v/>
      </c>
      <c r="C940" s="8">
        <f>IF($A940="","",Payouts!C942)</f>
        <v/>
      </c>
      <c r="D940">
        <f>IF($A940="","",IF(SUMPRODUCT(MAX(IFERROR((ABS('Bank Import'!$C$4:$C$1003-$C940)&lt;0.005)*(ABS('Bank Import'!$A$4:$A$1003-$B940)&lt;=$J$1),0)*ROW('Bank Import'!$A$4:$A$1003)))=0,"",SUMPRODUCT(MAX(IFERROR((ABS('Bank Import'!$C$4:$C$1003-$C940)&lt;0.005)*(ABS('Bank Import'!$A$4:$A$1003-$B940)&lt;=$J$1),0)*ROW('Bank Import'!$A$4:$A$1003)))))</f>
        <v/>
      </c>
      <c r="E940" s="7">
        <f>IF(OR($A940="",$D940=""),"",INDEX('Bank Import'!$A$4:$A$1003,$D940-3))</f>
        <v/>
      </c>
      <c r="F940" s="8">
        <f>IF(OR($A940="",$D940=""),"",INDEX('Bank Import'!$C$4:$C$1003,$D940-3))</f>
        <v/>
      </c>
      <c r="G940">
        <f>IF($A940="","",IF($D940="","UNMATCHED","Matched"))</f>
        <v/>
      </c>
    </row>
    <row r="941">
      <c r="A941">
        <f>IF(Payouts!A943="","",Payouts!A943)</f>
        <v/>
      </c>
      <c r="B941" s="7">
        <f>IF($A941="","",DATE(LEFT(Payouts!B943,4),MID(Payouts!B943,6,2),MID(Payouts!B943,9,2)))</f>
        <v/>
      </c>
      <c r="C941" s="8">
        <f>IF($A941="","",Payouts!C943)</f>
        <v/>
      </c>
      <c r="D941">
        <f>IF($A941="","",IF(SUMPRODUCT(MAX(IFERROR((ABS('Bank Import'!$C$4:$C$1003-$C941)&lt;0.005)*(ABS('Bank Import'!$A$4:$A$1003-$B941)&lt;=$J$1),0)*ROW('Bank Import'!$A$4:$A$1003)))=0,"",SUMPRODUCT(MAX(IFERROR((ABS('Bank Import'!$C$4:$C$1003-$C941)&lt;0.005)*(ABS('Bank Import'!$A$4:$A$1003-$B941)&lt;=$J$1),0)*ROW('Bank Import'!$A$4:$A$1003)))))</f>
        <v/>
      </c>
      <c r="E941" s="7">
        <f>IF(OR($A941="",$D941=""),"",INDEX('Bank Import'!$A$4:$A$1003,$D941-3))</f>
        <v/>
      </c>
      <c r="F941" s="8">
        <f>IF(OR($A941="",$D941=""),"",INDEX('Bank Import'!$C$4:$C$1003,$D941-3))</f>
        <v/>
      </c>
      <c r="G941">
        <f>IF($A941="","",IF($D941="","UNMATCHED","Matched"))</f>
        <v/>
      </c>
    </row>
    <row r="942">
      <c r="A942">
        <f>IF(Payouts!A944="","",Payouts!A944)</f>
        <v/>
      </c>
      <c r="B942" s="7">
        <f>IF($A942="","",DATE(LEFT(Payouts!B944,4),MID(Payouts!B944,6,2),MID(Payouts!B944,9,2)))</f>
        <v/>
      </c>
      <c r="C942" s="8">
        <f>IF($A942="","",Payouts!C944)</f>
        <v/>
      </c>
      <c r="D942">
        <f>IF($A942="","",IF(SUMPRODUCT(MAX(IFERROR((ABS('Bank Import'!$C$4:$C$1003-$C942)&lt;0.005)*(ABS('Bank Import'!$A$4:$A$1003-$B942)&lt;=$J$1),0)*ROW('Bank Import'!$A$4:$A$1003)))=0,"",SUMPRODUCT(MAX(IFERROR((ABS('Bank Import'!$C$4:$C$1003-$C942)&lt;0.005)*(ABS('Bank Import'!$A$4:$A$1003-$B942)&lt;=$J$1),0)*ROW('Bank Import'!$A$4:$A$1003)))))</f>
        <v/>
      </c>
      <c r="E942" s="7">
        <f>IF(OR($A942="",$D942=""),"",INDEX('Bank Import'!$A$4:$A$1003,$D942-3))</f>
        <v/>
      </c>
      <c r="F942" s="8">
        <f>IF(OR($A942="",$D942=""),"",INDEX('Bank Import'!$C$4:$C$1003,$D942-3))</f>
        <v/>
      </c>
      <c r="G942">
        <f>IF($A942="","",IF($D942="","UNMATCHED","Matched"))</f>
        <v/>
      </c>
    </row>
    <row r="943">
      <c r="A943">
        <f>IF(Payouts!A945="","",Payouts!A945)</f>
        <v/>
      </c>
      <c r="B943" s="7">
        <f>IF($A943="","",DATE(LEFT(Payouts!B945,4),MID(Payouts!B945,6,2),MID(Payouts!B945,9,2)))</f>
        <v/>
      </c>
      <c r="C943" s="8">
        <f>IF($A943="","",Payouts!C945)</f>
        <v/>
      </c>
      <c r="D943">
        <f>IF($A943="","",IF(SUMPRODUCT(MAX(IFERROR((ABS('Bank Import'!$C$4:$C$1003-$C943)&lt;0.005)*(ABS('Bank Import'!$A$4:$A$1003-$B943)&lt;=$J$1),0)*ROW('Bank Import'!$A$4:$A$1003)))=0,"",SUMPRODUCT(MAX(IFERROR((ABS('Bank Import'!$C$4:$C$1003-$C943)&lt;0.005)*(ABS('Bank Import'!$A$4:$A$1003-$B943)&lt;=$J$1),0)*ROW('Bank Import'!$A$4:$A$1003)))))</f>
        <v/>
      </c>
      <c r="E943" s="7">
        <f>IF(OR($A943="",$D943=""),"",INDEX('Bank Import'!$A$4:$A$1003,$D943-3))</f>
        <v/>
      </c>
      <c r="F943" s="8">
        <f>IF(OR($A943="",$D943=""),"",INDEX('Bank Import'!$C$4:$C$1003,$D943-3))</f>
        <v/>
      </c>
      <c r="G943">
        <f>IF($A943="","",IF($D943="","UNMATCHED","Matched"))</f>
        <v/>
      </c>
    </row>
    <row r="944">
      <c r="A944">
        <f>IF(Payouts!A946="","",Payouts!A946)</f>
        <v/>
      </c>
      <c r="B944" s="7">
        <f>IF($A944="","",DATE(LEFT(Payouts!B946,4),MID(Payouts!B946,6,2),MID(Payouts!B946,9,2)))</f>
        <v/>
      </c>
      <c r="C944" s="8">
        <f>IF($A944="","",Payouts!C946)</f>
        <v/>
      </c>
      <c r="D944">
        <f>IF($A944="","",IF(SUMPRODUCT(MAX(IFERROR((ABS('Bank Import'!$C$4:$C$1003-$C944)&lt;0.005)*(ABS('Bank Import'!$A$4:$A$1003-$B944)&lt;=$J$1),0)*ROW('Bank Import'!$A$4:$A$1003)))=0,"",SUMPRODUCT(MAX(IFERROR((ABS('Bank Import'!$C$4:$C$1003-$C944)&lt;0.005)*(ABS('Bank Import'!$A$4:$A$1003-$B944)&lt;=$J$1),0)*ROW('Bank Import'!$A$4:$A$1003)))))</f>
        <v/>
      </c>
      <c r="E944" s="7">
        <f>IF(OR($A944="",$D944=""),"",INDEX('Bank Import'!$A$4:$A$1003,$D944-3))</f>
        <v/>
      </c>
      <c r="F944" s="8">
        <f>IF(OR($A944="",$D944=""),"",INDEX('Bank Import'!$C$4:$C$1003,$D944-3))</f>
        <v/>
      </c>
      <c r="G944">
        <f>IF($A944="","",IF($D944="","UNMATCHED","Matched"))</f>
        <v/>
      </c>
    </row>
    <row r="945">
      <c r="A945">
        <f>IF(Payouts!A947="","",Payouts!A947)</f>
        <v/>
      </c>
      <c r="B945" s="7">
        <f>IF($A945="","",DATE(LEFT(Payouts!B947,4),MID(Payouts!B947,6,2),MID(Payouts!B947,9,2)))</f>
        <v/>
      </c>
      <c r="C945" s="8">
        <f>IF($A945="","",Payouts!C947)</f>
        <v/>
      </c>
      <c r="D945">
        <f>IF($A945="","",IF(SUMPRODUCT(MAX(IFERROR((ABS('Bank Import'!$C$4:$C$1003-$C945)&lt;0.005)*(ABS('Bank Import'!$A$4:$A$1003-$B945)&lt;=$J$1),0)*ROW('Bank Import'!$A$4:$A$1003)))=0,"",SUMPRODUCT(MAX(IFERROR((ABS('Bank Import'!$C$4:$C$1003-$C945)&lt;0.005)*(ABS('Bank Import'!$A$4:$A$1003-$B945)&lt;=$J$1),0)*ROW('Bank Import'!$A$4:$A$1003)))))</f>
        <v/>
      </c>
      <c r="E945" s="7">
        <f>IF(OR($A945="",$D945=""),"",INDEX('Bank Import'!$A$4:$A$1003,$D945-3))</f>
        <v/>
      </c>
      <c r="F945" s="8">
        <f>IF(OR($A945="",$D945=""),"",INDEX('Bank Import'!$C$4:$C$1003,$D945-3))</f>
        <v/>
      </c>
      <c r="G945">
        <f>IF($A945="","",IF($D945="","UNMATCHED","Matched"))</f>
        <v/>
      </c>
    </row>
    <row r="946">
      <c r="A946">
        <f>IF(Payouts!A948="","",Payouts!A948)</f>
        <v/>
      </c>
      <c r="B946" s="7">
        <f>IF($A946="","",DATE(LEFT(Payouts!B948,4),MID(Payouts!B948,6,2),MID(Payouts!B948,9,2)))</f>
        <v/>
      </c>
      <c r="C946" s="8">
        <f>IF($A946="","",Payouts!C948)</f>
        <v/>
      </c>
      <c r="D946">
        <f>IF($A946="","",IF(SUMPRODUCT(MAX(IFERROR((ABS('Bank Import'!$C$4:$C$1003-$C946)&lt;0.005)*(ABS('Bank Import'!$A$4:$A$1003-$B946)&lt;=$J$1),0)*ROW('Bank Import'!$A$4:$A$1003)))=0,"",SUMPRODUCT(MAX(IFERROR((ABS('Bank Import'!$C$4:$C$1003-$C946)&lt;0.005)*(ABS('Bank Import'!$A$4:$A$1003-$B946)&lt;=$J$1),0)*ROW('Bank Import'!$A$4:$A$1003)))))</f>
        <v/>
      </c>
      <c r="E946" s="7">
        <f>IF(OR($A946="",$D946=""),"",INDEX('Bank Import'!$A$4:$A$1003,$D946-3))</f>
        <v/>
      </c>
      <c r="F946" s="8">
        <f>IF(OR($A946="",$D946=""),"",INDEX('Bank Import'!$C$4:$C$1003,$D946-3))</f>
        <v/>
      </c>
      <c r="G946">
        <f>IF($A946="","",IF($D946="","UNMATCHED","Matched"))</f>
        <v/>
      </c>
    </row>
    <row r="947">
      <c r="A947">
        <f>IF(Payouts!A949="","",Payouts!A949)</f>
        <v/>
      </c>
      <c r="B947" s="7">
        <f>IF($A947="","",DATE(LEFT(Payouts!B949,4),MID(Payouts!B949,6,2),MID(Payouts!B949,9,2)))</f>
        <v/>
      </c>
      <c r="C947" s="8">
        <f>IF($A947="","",Payouts!C949)</f>
        <v/>
      </c>
      <c r="D947">
        <f>IF($A947="","",IF(SUMPRODUCT(MAX(IFERROR((ABS('Bank Import'!$C$4:$C$1003-$C947)&lt;0.005)*(ABS('Bank Import'!$A$4:$A$1003-$B947)&lt;=$J$1),0)*ROW('Bank Import'!$A$4:$A$1003)))=0,"",SUMPRODUCT(MAX(IFERROR((ABS('Bank Import'!$C$4:$C$1003-$C947)&lt;0.005)*(ABS('Bank Import'!$A$4:$A$1003-$B947)&lt;=$J$1),0)*ROW('Bank Import'!$A$4:$A$1003)))))</f>
        <v/>
      </c>
      <c r="E947" s="7">
        <f>IF(OR($A947="",$D947=""),"",INDEX('Bank Import'!$A$4:$A$1003,$D947-3))</f>
        <v/>
      </c>
      <c r="F947" s="8">
        <f>IF(OR($A947="",$D947=""),"",INDEX('Bank Import'!$C$4:$C$1003,$D947-3))</f>
        <v/>
      </c>
      <c r="G947">
        <f>IF($A947="","",IF($D947="","UNMATCHED","Matched"))</f>
        <v/>
      </c>
    </row>
    <row r="948">
      <c r="A948">
        <f>IF(Payouts!A950="","",Payouts!A950)</f>
        <v/>
      </c>
      <c r="B948" s="7">
        <f>IF($A948="","",DATE(LEFT(Payouts!B950,4),MID(Payouts!B950,6,2),MID(Payouts!B950,9,2)))</f>
        <v/>
      </c>
      <c r="C948" s="8">
        <f>IF($A948="","",Payouts!C950)</f>
        <v/>
      </c>
      <c r="D948">
        <f>IF($A948="","",IF(SUMPRODUCT(MAX(IFERROR((ABS('Bank Import'!$C$4:$C$1003-$C948)&lt;0.005)*(ABS('Bank Import'!$A$4:$A$1003-$B948)&lt;=$J$1),0)*ROW('Bank Import'!$A$4:$A$1003)))=0,"",SUMPRODUCT(MAX(IFERROR((ABS('Bank Import'!$C$4:$C$1003-$C948)&lt;0.005)*(ABS('Bank Import'!$A$4:$A$1003-$B948)&lt;=$J$1),0)*ROW('Bank Import'!$A$4:$A$1003)))))</f>
        <v/>
      </c>
      <c r="E948" s="7">
        <f>IF(OR($A948="",$D948=""),"",INDEX('Bank Import'!$A$4:$A$1003,$D948-3))</f>
        <v/>
      </c>
      <c r="F948" s="8">
        <f>IF(OR($A948="",$D948=""),"",INDEX('Bank Import'!$C$4:$C$1003,$D948-3))</f>
        <v/>
      </c>
      <c r="G948">
        <f>IF($A948="","",IF($D948="","UNMATCHED","Matched"))</f>
        <v/>
      </c>
    </row>
    <row r="949">
      <c r="A949">
        <f>IF(Payouts!A951="","",Payouts!A951)</f>
        <v/>
      </c>
      <c r="B949" s="7">
        <f>IF($A949="","",DATE(LEFT(Payouts!B951,4),MID(Payouts!B951,6,2),MID(Payouts!B951,9,2)))</f>
        <v/>
      </c>
      <c r="C949" s="8">
        <f>IF($A949="","",Payouts!C951)</f>
        <v/>
      </c>
      <c r="D949">
        <f>IF($A949="","",IF(SUMPRODUCT(MAX(IFERROR((ABS('Bank Import'!$C$4:$C$1003-$C949)&lt;0.005)*(ABS('Bank Import'!$A$4:$A$1003-$B949)&lt;=$J$1),0)*ROW('Bank Import'!$A$4:$A$1003)))=0,"",SUMPRODUCT(MAX(IFERROR((ABS('Bank Import'!$C$4:$C$1003-$C949)&lt;0.005)*(ABS('Bank Import'!$A$4:$A$1003-$B949)&lt;=$J$1),0)*ROW('Bank Import'!$A$4:$A$1003)))))</f>
        <v/>
      </c>
      <c r="E949" s="7">
        <f>IF(OR($A949="",$D949=""),"",INDEX('Bank Import'!$A$4:$A$1003,$D949-3))</f>
        <v/>
      </c>
      <c r="F949" s="8">
        <f>IF(OR($A949="",$D949=""),"",INDEX('Bank Import'!$C$4:$C$1003,$D949-3))</f>
        <v/>
      </c>
      <c r="G949">
        <f>IF($A949="","",IF($D949="","UNMATCHED","Matched"))</f>
        <v/>
      </c>
    </row>
    <row r="950">
      <c r="A950">
        <f>IF(Payouts!A952="","",Payouts!A952)</f>
        <v/>
      </c>
      <c r="B950" s="7">
        <f>IF($A950="","",DATE(LEFT(Payouts!B952,4),MID(Payouts!B952,6,2),MID(Payouts!B952,9,2)))</f>
        <v/>
      </c>
      <c r="C950" s="8">
        <f>IF($A950="","",Payouts!C952)</f>
        <v/>
      </c>
      <c r="D950">
        <f>IF($A950="","",IF(SUMPRODUCT(MAX(IFERROR((ABS('Bank Import'!$C$4:$C$1003-$C950)&lt;0.005)*(ABS('Bank Import'!$A$4:$A$1003-$B950)&lt;=$J$1),0)*ROW('Bank Import'!$A$4:$A$1003)))=0,"",SUMPRODUCT(MAX(IFERROR((ABS('Bank Import'!$C$4:$C$1003-$C950)&lt;0.005)*(ABS('Bank Import'!$A$4:$A$1003-$B950)&lt;=$J$1),0)*ROW('Bank Import'!$A$4:$A$1003)))))</f>
        <v/>
      </c>
      <c r="E950" s="7">
        <f>IF(OR($A950="",$D950=""),"",INDEX('Bank Import'!$A$4:$A$1003,$D950-3))</f>
        <v/>
      </c>
      <c r="F950" s="8">
        <f>IF(OR($A950="",$D950=""),"",INDEX('Bank Import'!$C$4:$C$1003,$D950-3))</f>
        <v/>
      </c>
      <c r="G950">
        <f>IF($A950="","",IF($D950="","UNMATCHED","Matched"))</f>
        <v/>
      </c>
    </row>
    <row r="951">
      <c r="A951">
        <f>IF(Payouts!A953="","",Payouts!A953)</f>
        <v/>
      </c>
      <c r="B951" s="7">
        <f>IF($A951="","",DATE(LEFT(Payouts!B953,4),MID(Payouts!B953,6,2),MID(Payouts!B953,9,2)))</f>
        <v/>
      </c>
      <c r="C951" s="8">
        <f>IF($A951="","",Payouts!C953)</f>
        <v/>
      </c>
      <c r="D951">
        <f>IF($A951="","",IF(SUMPRODUCT(MAX(IFERROR((ABS('Bank Import'!$C$4:$C$1003-$C951)&lt;0.005)*(ABS('Bank Import'!$A$4:$A$1003-$B951)&lt;=$J$1),0)*ROW('Bank Import'!$A$4:$A$1003)))=0,"",SUMPRODUCT(MAX(IFERROR((ABS('Bank Import'!$C$4:$C$1003-$C951)&lt;0.005)*(ABS('Bank Import'!$A$4:$A$1003-$B951)&lt;=$J$1),0)*ROW('Bank Import'!$A$4:$A$1003)))))</f>
        <v/>
      </c>
      <c r="E951" s="7">
        <f>IF(OR($A951="",$D951=""),"",INDEX('Bank Import'!$A$4:$A$1003,$D951-3))</f>
        <v/>
      </c>
      <c r="F951" s="8">
        <f>IF(OR($A951="",$D951=""),"",INDEX('Bank Import'!$C$4:$C$1003,$D951-3))</f>
        <v/>
      </c>
      <c r="G951">
        <f>IF($A951="","",IF($D951="","UNMATCHED","Matched"))</f>
        <v/>
      </c>
    </row>
    <row r="952">
      <c r="A952">
        <f>IF(Payouts!A954="","",Payouts!A954)</f>
        <v/>
      </c>
      <c r="B952" s="7">
        <f>IF($A952="","",DATE(LEFT(Payouts!B954,4),MID(Payouts!B954,6,2),MID(Payouts!B954,9,2)))</f>
        <v/>
      </c>
      <c r="C952" s="8">
        <f>IF($A952="","",Payouts!C954)</f>
        <v/>
      </c>
      <c r="D952">
        <f>IF($A952="","",IF(SUMPRODUCT(MAX(IFERROR((ABS('Bank Import'!$C$4:$C$1003-$C952)&lt;0.005)*(ABS('Bank Import'!$A$4:$A$1003-$B952)&lt;=$J$1),0)*ROW('Bank Import'!$A$4:$A$1003)))=0,"",SUMPRODUCT(MAX(IFERROR((ABS('Bank Import'!$C$4:$C$1003-$C952)&lt;0.005)*(ABS('Bank Import'!$A$4:$A$1003-$B952)&lt;=$J$1),0)*ROW('Bank Import'!$A$4:$A$1003)))))</f>
        <v/>
      </c>
      <c r="E952" s="7">
        <f>IF(OR($A952="",$D952=""),"",INDEX('Bank Import'!$A$4:$A$1003,$D952-3))</f>
        <v/>
      </c>
      <c r="F952" s="8">
        <f>IF(OR($A952="",$D952=""),"",INDEX('Bank Import'!$C$4:$C$1003,$D952-3))</f>
        <v/>
      </c>
      <c r="G952">
        <f>IF($A952="","",IF($D952="","UNMATCHED","Matched"))</f>
        <v/>
      </c>
    </row>
    <row r="953">
      <c r="A953">
        <f>IF(Payouts!A955="","",Payouts!A955)</f>
        <v/>
      </c>
      <c r="B953" s="7">
        <f>IF($A953="","",DATE(LEFT(Payouts!B955,4),MID(Payouts!B955,6,2),MID(Payouts!B955,9,2)))</f>
        <v/>
      </c>
      <c r="C953" s="8">
        <f>IF($A953="","",Payouts!C955)</f>
        <v/>
      </c>
      <c r="D953">
        <f>IF($A953="","",IF(SUMPRODUCT(MAX(IFERROR((ABS('Bank Import'!$C$4:$C$1003-$C953)&lt;0.005)*(ABS('Bank Import'!$A$4:$A$1003-$B953)&lt;=$J$1),0)*ROW('Bank Import'!$A$4:$A$1003)))=0,"",SUMPRODUCT(MAX(IFERROR((ABS('Bank Import'!$C$4:$C$1003-$C953)&lt;0.005)*(ABS('Bank Import'!$A$4:$A$1003-$B953)&lt;=$J$1),0)*ROW('Bank Import'!$A$4:$A$1003)))))</f>
        <v/>
      </c>
      <c r="E953" s="7">
        <f>IF(OR($A953="",$D953=""),"",INDEX('Bank Import'!$A$4:$A$1003,$D953-3))</f>
        <v/>
      </c>
      <c r="F953" s="8">
        <f>IF(OR($A953="",$D953=""),"",INDEX('Bank Import'!$C$4:$C$1003,$D953-3))</f>
        <v/>
      </c>
      <c r="G953">
        <f>IF($A953="","",IF($D953="","UNMATCHED","Matched"))</f>
        <v/>
      </c>
    </row>
    <row r="954">
      <c r="A954">
        <f>IF(Payouts!A956="","",Payouts!A956)</f>
        <v/>
      </c>
      <c r="B954" s="7">
        <f>IF($A954="","",DATE(LEFT(Payouts!B956,4),MID(Payouts!B956,6,2),MID(Payouts!B956,9,2)))</f>
        <v/>
      </c>
      <c r="C954" s="8">
        <f>IF($A954="","",Payouts!C956)</f>
        <v/>
      </c>
      <c r="D954">
        <f>IF($A954="","",IF(SUMPRODUCT(MAX(IFERROR((ABS('Bank Import'!$C$4:$C$1003-$C954)&lt;0.005)*(ABS('Bank Import'!$A$4:$A$1003-$B954)&lt;=$J$1),0)*ROW('Bank Import'!$A$4:$A$1003)))=0,"",SUMPRODUCT(MAX(IFERROR((ABS('Bank Import'!$C$4:$C$1003-$C954)&lt;0.005)*(ABS('Bank Import'!$A$4:$A$1003-$B954)&lt;=$J$1),0)*ROW('Bank Import'!$A$4:$A$1003)))))</f>
        <v/>
      </c>
      <c r="E954" s="7">
        <f>IF(OR($A954="",$D954=""),"",INDEX('Bank Import'!$A$4:$A$1003,$D954-3))</f>
        <v/>
      </c>
      <c r="F954" s="8">
        <f>IF(OR($A954="",$D954=""),"",INDEX('Bank Import'!$C$4:$C$1003,$D954-3))</f>
        <v/>
      </c>
      <c r="G954">
        <f>IF($A954="","",IF($D954="","UNMATCHED","Matched"))</f>
        <v/>
      </c>
    </row>
    <row r="955">
      <c r="A955">
        <f>IF(Payouts!A957="","",Payouts!A957)</f>
        <v/>
      </c>
      <c r="B955" s="7">
        <f>IF($A955="","",DATE(LEFT(Payouts!B957,4),MID(Payouts!B957,6,2),MID(Payouts!B957,9,2)))</f>
        <v/>
      </c>
      <c r="C955" s="8">
        <f>IF($A955="","",Payouts!C957)</f>
        <v/>
      </c>
      <c r="D955">
        <f>IF($A955="","",IF(SUMPRODUCT(MAX(IFERROR((ABS('Bank Import'!$C$4:$C$1003-$C955)&lt;0.005)*(ABS('Bank Import'!$A$4:$A$1003-$B955)&lt;=$J$1),0)*ROW('Bank Import'!$A$4:$A$1003)))=0,"",SUMPRODUCT(MAX(IFERROR((ABS('Bank Import'!$C$4:$C$1003-$C955)&lt;0.005)*(ABS('Bank Import'!$A$4:$A$1003-$B955)&lt;=$J$1),0)*ROW('Bank Import'!$A$4:$A$1003)))))</f>
        <v/>
      </c>
      <c r="E955" s="7">
        <f>IF(OR($A955="",$D955=""),"",INDEX('Bank Import'!$A$4:$A$1003,$D955-3))</f>
        <v/>
      </c>
      <c r="F955" s="8">
        <f>IF(OR($A955="",$D955=""),"",INDEX('Bank Import'!$C$4:$C$1003,$D955-3))</f>
        <v/>
      </c>
      <c r="G955">
        <f>IF($A955="","",IF($D955="","UNMATCHED","Matched"))</f>
        <v/>
      </c>
    </row>
    <row r="956">
      <c r="A956">
        <f>IF(Payouts!A958="","",Payouts!A958)</f>
        <v/>
      </c>
      <c r="B956" s="7">
        <f>IF($A956="","",DATE(LEFT(Payouts!B958,4),MID(Payouts!B958,6,2),MID(Payouts!B958,9,2)))</f>
        <v/>
      </c>
      <c r="C956" s="8">
        <f>IF($A956="","",Payouts!C958)</f>
        <v/>
      </c>
      <c r="D956">
        <f>IF($A956="","",IF(SUMPRODUCT(MAX(IFERROR((ABS('Bank Import'!$C$4:$C$1003-$C956)&lt;0.005)*(ABS('Bank Import'!$A$4:$A$1003-$B956)&lt;=$J$1),0)*ROW('Bank Import'!$A$4:$A$1003)))=0,"",SUMPRODUCT(MAX(IFERROR((ABS('Bank Import'!$C$4:$C$1003-$C956)&lt;0.005)*(ABS('Bank Import'!$A$4:$A$1003-$B956)&lt;=$J$1),0)*ROW('Bank Import'!$A$4:$A$1003)))))</f>
        <v/>
      </c>
      <c r="E956" s="7">
        <f>IF(OR($A956="",$D956=""),"",INDEX('Bank Import'!$A$4:$A$1003,$D956-3))</f>
        <v/>
      </c>
      <c r="F956" s="8">
        <f>IF(OR($A956="",$D956=""),"",INDEX('Bank Import'!$C$4:$C$1003,$D956-3))</f>
        <v/>
      </c>
      <c r="G956">
        <f>IF($A956="","",IF($D956="","UNMATCHED","Matched"))</f>
        <v/>
      </c>
    </row>
    <row r="957">
      <c r="A957">
        <f>IF(Payouts!A959="","",Payouts!A959)</f>
        <v/>
      </c>
      <c r="B957" s="7">
        <f>IF($A957="","",DATE(LEFT(Payouts!B959,4),MID(Payouts!B959,6,2),MID(Payouts!B959,9,2)))</f>
        <v/>
      </c>
      <c r="C957" s="8">
        <f>IF($A957="","",Payouts!C959)</f>
        <v/>
      </c>
      <c r="D957">
        <f>IF($A957="","",IF(SUMPRODUCT(MAX(IFERROR((ABS('Bank Import'!$C$4:$C$1003-$C957)&lt;0.005)*(ABS('Bank Import'!$A$4:$A$1003-$B957)&lt;=$J$1),0)*ROW('Bank Import'!$A$4:$A$1003)))=0,"",SUMPRODUCT(MAX(IFERROR((ABS('Bank Import'!$C$4:$C$1003-$C957)&lt;0.005)*(ABS('Bank Import'!$A$4:$A$1003-$B957)&lt;=$J$1),0)*ROW('Bank Import'!$A$4:$A$1003)))))</f>
        <v/>
      </c>
      <c r="E957" s="7">
        <f>IF(OR($A957="",$D957=""),"",INDEX('Bank Import'!$A$4:$A$1003,$D957-3))</f>
        <v/>
      </c>
      <c r="F957" s="8">
        <f>IF(OR($A957="",$D957=""),"",INDEX('Bank Import'!$C$4:$C$1003,$D957-3))</f>
        <v/>
      </c>
      <c r="G957">
        <f>IF($A957="","",IF($D957="","UNMATCHED","Matched"))</f>
        <v/>
      </c>
    </row>
    <row r="958">
      <c r="A958">
        <f>IF(Payouts!A960="","",Payouts!A960)</f>
        <v/>
      </c>
      <c r="B958" s="7">
        <f>IF($A958="","",DATE(LEFT(Payouts!B960,4),MID(Payouts!B960,6,2),MID(Payouts!B960,9,2)))</f>
        <v/>
      </c>
      <c r="C958" s="8">
        <f>IF($A958="","",Payouts!C960)</f>
        <v/>
      </c>
      <c r="D958">
        <f>IF($A958="","",IF(SUMPRODUCT(MAX(IFERROR((ABS('Bank Import'!$C$4:$C$1003-$C958)&lt;0.005)*(ABS('Bank Import'!$A$4:$A$1003-$B958)&lt;=$J$1),0)*ROW('Bank Import'!$A$4:$A$1003)))=0,"",SUMPRODUCT(MAX(IFERROR((ABS('Bank Import'!$C$4:$C$1003-$C958)&lt;0.005)*(ABS('Bank Import'!$A$4:$A$1003-$B958)&lt;=$J$1),0)*ROW('Bank Import'!$A$4:$A$1003)))))</f>
        <v/>
      </c>
      <c r="E958" s="7">
        <f>IF(OR($A958="",$D958=""),"",INDEX('Bank Import'!$A$4:$A$1003,$D958-3))</f>
        <v/>
      </c>
      <c r="F958" s="8">
        <f>IF(OR($A958="",$D958=""),"",INDEX('Bank Import'!$C$4:$C$1003,$D958-3))</f>
        <v/>
      </c>
      <c r="G958">
        <f>IF($A958="","",IF($D958="","UNMATCHED","Matched"))</f>
        <v/>
      </c>
    </row>
    <row r="959">
      <c r="A959">
        <f>IF(Payouts!A961="","",Payouts!A961)</f>
        <v/>
      </c>
      <c r="B959" s="7">
        <f>IF($A959="","",DATE(LEFT(Payouts!B961,4),MID(Payouts!B961,6,2),MID(Payouts!B961,9,2)))</f>
        <v/>
      </c>
      <c r="C959" s="8">
        <f>IF($A959="","",Payouts!C961)</f>
        <v/>
      </c>
      <c r="D959">
        <f>IF($A959="","",IF(SUMPRODUCT(MAX(IFERROR((ABS('Bank Import'!$C$4:$C$1003-$C959)&lt;0.005)*(ABS('Bank Import'!$A$4:$A$1003-$B959)&lt;=$J$1),0)*ROW('Bank Import'!$A$4:$A$1003)))=0,"",SUMPRODUCT(MAX(IFERROR((ABS('Bank Import'!$C$4:$C$1003-$C959)&lt;0.005)*(ABS('Bank Import'!$A$4:$A$1003-$B959)&lt;=$J$1),0)*ROW('Bank Import'!$A$4:$A$1003)))))</f>
        <v/>
      </c>
      <c r="E959" s="7">
        <f>IF(OR($A959="",$D959=""),"",INDEX('Bank Import'!$A$4:$A$1003,$D959-3))</f>
        <v/>
      </c>
      <c r="F959" s="8">
        <f>IF(OR($A959="",$D959=""),"",INDEX('Bank Import'!$C$4:$C$1003,$D959-3))</f>
        <v/>
      </c>
      <c r="G959">
        <f>IF($A959="","",IF($D959="","UNMATCHED","Matched"))</f>
        <v/>
      </c>
    </row>
    <row r="960">
      <c r="A960">
        <f>IF(Payouts!A962="","",Payouts!A962)</f>
        <v/>
      </c>
      <c r="B960" s="7">
        <f>IF($A960="","",DATE(LEFT(Payouts!B962,4),MID(Payouts!B962,6,2),MID(Payouts!B962,9,2)))</f>
        <v/>
      </c>
      <c r="C960" s="8">
        <f>IF($A960="","",Payouts!C962)</f>
        <v/>
      </c>
      <c r="D960">
        <f>IF($A960="","",IF(SUMPRODUCT(MAX(IFERROR((ABS('Bank Import'!$C$4:$C$1003-$C960)&lt;0.005)*(ABS('Bank Import'!$A$4:$A$1003-$B960)&lt;=$J$1),0)*ROW('Bank Import'!$A$4:$A$1003)))=0,"",SUMPRODUCT(MAX(IFERROR((ABS('Bank Import'!$C$4:$C$1003-$C960)&lt;0.005)*(ABS('Bank Import'!$A$4:$A$1003-$B960)&lt;=$J$1),0)*ROW('Bank Import'!$A$4:$A$1003)))))</f>
        <v/>
      </c>
      <c r="E960" s="7">
        <f>IF(OR($A960="",$D960=""),"",INDEX('Bank Import'!$A$4:$A$1003,$D960-3))</f>
        <v/>
      </c>
      <c r="F960" s="8">
        <f>IF(OR($A960="",$D960=""),"",INDEX('Bank Import'!$C$4:$C$1003,$D960-3))</f>
        <v/>
      </c>
      <c r="G960">
        <f>IF($A960="","",IF($D960="","UNMATCHED","Matched"))</f>
        <v/>
      </c>
    </row>
    <row r="961">
      <c r="A961">
        <f>IF(Payouts!A963="","",Payouts!A963)</f>
        <v/>
      </c>
      <c r="B961" s="7">
        <f>IF($A961="","",DATE(LEFT(Payouts!B963,4),MID(Payouts!B963,6,2),MID(Payouts!B963,9,2)))</f>
        <v/>
      </c>
      <c r="C961" s="8">
        <f>IF($A961="","",Payouts!C963)</f>
        <v/>
      </c>
      <c r="D961">
        <f>IF($A961="","",IF(SUMPRODUCT(MAX(IFERROR((ABS('Bank Import'!$C$4:$C$1003-$C961)&lt;0.005)*(ABS('Bank Import'!$A$4:$A$1003-$B961)&lt;=$J$1),0)*ROW('Bank Import'!$A$4:$A$1003)))=0,"",SUMPRODUCT(MAX(IFERROR((ABS('Bank Import'!$C$4:$C$1003-$C961)&lt;0.005)*(ABS('Bank Import'!$A$4:$A$1003-$B961)&lt;=$J$1),0)*ROW('Bank Import'!$A$4:$A$1003)))))</f>
        <v/>
      </c>
      <c r="E961" s="7">
        <f>IF(OR($A961="",$D961=""),"",INDEX('Bank Import'!$A$4:$A$1003,$D961-3))</f>
        <v/>
      </c>
      <c r="F961" s="8">
        <f>IF(OR($A961="",$D961=""),"",INDEX('Bank Import'!$C$4:$C$1003,$D961-3))</f>
        <v/>
      </c>
      <c r="G961">
        <f>IF($A961="","",IF($D961="","UNMATCHED","Matched"))</f>
        <v/>
      </c>
    </row>
    <row r="962">
      <c r="A962">
        <f>IF(Payouts!A964="","",Payouts!A964)</f>
        <v/>
      </c>
      <c r="B962" s="7">
        <f>IF($A962="","",DATE(LEFT(Payouts!B964,4),MID(Payouts!B964,6,2),MID(Payouts!B964,9,2)))</f>
        <v/>
      </c>
      <c r="C962" s="8">
        <f>IF($A962="","",Payouts!C964)</f>
        <v/>
      </c>
      <c r="D962">
        <f>IF($A962="","",IF(SUMPRODUCT(MAX(IFERROR((ABS('Bank Import'!$C$4:$C$1003-$C962)&lt;0.005)*(ABS('Bank Import'!$A$4:$A$1003-$B962)&lt;=$J$1),0)*ROW('Bank Import'!$A$4:$A$1003)))=0,"",SUMPRODUCT(MAX(IFERROR((ABS('Bank Import'!$C$4:$C$1003-$C962)&lt;0.005)*(ABS('Bank Import'!$A$4:$A$1003-$B962)&lt;=$J$1),0)*ROW('Bank Import'!$A$4:$A$1003)))))</f>
        <v/>
      </c>
      <c r="E962" s="7">
        <f>IF(OR($A962="",$D962=""),"",INDEX('Bank Import'!$A$4:$A$1003,$D962-3))</f>
        <v/>
      </c>
      <c r="F962" s="8">
        <f>IF(OR($A962="",$D962=""),"",INDEX('Bank Import'!$C$4:$C$1003,$D962-3))</f>
        <v/>
      </c>
      <c r="G962">
        <f>IF($A962="","",IF($D962="","UNMATCHED","Matched"))</f>
        <v/>
      </c>
    </row>
    <row r="963">
      <c r="A963">
        <f>IF(Payouts!A965="","",Payouts!A965)</f>
        <v/>
      </c>
      <c r="B963" s="7">
        <f>IF($A963="","",DATE(LEFT(Payouts!B965,4),MID(Payouts!B965,6,2),MID(Payouts!B965,9,2)))</f>
        <v/>
      </c>
      <c r="C963" s="8">
        <f>IF($A963="","",Payouts!C965)</f>
        <v/>
      </c>
      <c r="D963">
        <f>IF($A963="","",IF(SUMPRODUCT(MAX(IFERROR((ABS('Bank Import'!$C$4:$C$1003-$C963)&lt;0.005)*(ABS('Bank Import'!$A$4:$A$1003-$B963)&lt;=$J$1),0)*ROW('Bank Import'!$A$4:$A$1003)))=0,"",SUMPRODUCT(MAX(IFERROR((ABS('Bank Import'!$C$4:$C$1003-$C963)&lt;0.005)*(ABS('Bank Import'!$A$4:$A$1003-$B963)&lt;=$J$1),0)*ROW('Bank Import'!$A$4:$A$1003)))))</f>
        <v/>
      </c>
      <c r="E963" s="7">
        <f>IF(OR($A963="",$D963=""),"",INDEX('Bank Import'!$A$4:$A$1003,$D963-3))</f>
        <v/>
      </c>
      <c r="F963" s="8">
        <f>IF(OR($A963="",$D963=""),"",INDEX('Bank Import'!$C$4:$C$1003,$D963-3))</f>
        <v/>
      </c>
      <c r="G963">
        <f>IF($A963="","",IF($D963="","UNMATCHED","Matched"))</f>
        <v/>
      </c>
    </row>
    <row r="964">
      <c r="A964">
        <f>IF(Payouts!A966="","",Payouts!A966)</f>
        <v/>
      </c>
      <c r="B964" s="7">
        <f>IF($A964="","",DATE(LEFT(Payouts!B966,4),MID(Payouts!B966,6,2),MID(Payouts!B966,9,2)))</f>
        <v/>
      </c>
      <c r="C964" s="8">
        <f>IF($A964="","",Payouts!C966)</f>
        <v/>
      </c>
      <c r="D964">
        <f>IF($A964="","",IF(SUMPRODUCT(MAX(IFERROR((ABS('Bank Import'!$C$4:$C$1003-$C964)&lt;0.005)*(ABS('Bank Import'!$A$4:$A$1003-$B964)&lt;=$J$1),0)*ROW('Bank Import'!$A$4:$A$1003)))=0,"",SUMPRODUCT(MAX(IFERROR((ABS('Bank Import'!$C$4:$C$1003-$C964)&lt;0.005)*(ABS('Bank Import'!$A$4:$A$1003-$B964)&lt;=$J$1),0)*ROW('Bank Import'!$A$4:$A$1003)))))</f>
        <v/>
      </c>
      <c r="E964" s="7">
        <f>IF(OR($A964="",$D964=""),"",INDEX('Bank Import'!$A$4:$A$1003,$D964-3))</f>
        <v/>
      </c>
      <c r="F964" s="8">
        <f>IF(OR($A964="",$D964=""),"",INDEX('Bank Import'!$C$4:$C$1003,$D964-3))</f>
        <v/>
      </c>
      <c r="G964">
        <f>IF($A964="","",IF($D964="","UNMATCHED","Matched"))</f>
        <v/>
      </c>
    </row>
    <row r="965">
      <c r="A965">
        <f>IF(Payouts!A967="","",Payouts!A967)</f>
        <v/>
      </c>
      <c r="B965" s="7">
        <f>IF($A965="","",DATE(LEFT(Payouts!B967,4),MID(Payouts!B967,6,2),MID(Payouts!B967,9,2)))</f>
        <v/>
      </c>
      <c r="C965" s="8">
        <f>IF($A965="","",Payouts!C967)</f>
        <v/>
      </c>
      <c r="D965">
        <f>IF($A965="","",IF(SUMPRODUCT(MAX(IFERROR((ABS('Bank Import'!$C$4:$C$1003-$C965)&lt;0.005)*(ABS('Bank Import'!$A$4:$A$1003-$B965)&lt;=$J$1),0)*ROW('Bank Import'!$A$4:$A$1003)))=0,"",SUMPRODUCT(MAX(IFERROR((ABS('Bank Import'!$C$4:$C$1003-$C965)&lt;0.005)*(ABS('Bank Import'!$A$4:$A$1003-$B965)&lt;=$J$1),0)*ROW('Bank Import'!$A$4:$A$1003)))))</f>
        <v/>
      </c>
      <c r="E965" s="7">
        <f>IF(OR($A965="",$D965=""),"",INDEX('Bank Import'!$A$4:$A$1003,$D965-3))</f>
        <v/>
      </c>
      <c r="F965" s="8">
        <f>IF(OR($A965="",$D965=""),"",INDEX('Bank Import'!$C$4:$C$1003,$D965-3))</f>
        <v/>
      </c>
      <c r="G965">
        <f>IF($A965="","",IF($D965="","UNMATCHED","Matched"))</f>
        <v/>
      </c>
    </row>
    <row r="966">
      <c r="A966">
        <f>IF(Payouts!A968="","",Payouts!A968)</f>
        <v/>
      </c>
      <c r="B966" s="7">
        <f>IF($A966="","",DATE(LEFT(Payouts!B968,4),MID(Payouts!B968,6,2),MID(Payouts!B968,9,2)))</f>
        <v/>
      </c>
      <c r="C966" s="8">
        <f>IF($A966="","",Payouts!C968)</f>
        <v/>
      </c>
      <c r="D966">
        <f>IF($A966="","",IF(SUMPRODUCT(MAX(IFERROR((ABS('Bank Import'!$C$4:$C$1003-$C966)&lt;0.005)*(ABS('Bank Import'!$A$4:$A$1003-$B966)&lt;=$J$1),0)*ROW('Bank Import'!$A$4:$A$1003)))=0,"",SUMPRODUCT(MAX(IFERROR((ABS('Bank Import'!$C$4:$C$1003-$C966)&lt;0.005)*(ABS('Bank Import'!$A$4:$A$1003-$B966)&lt;=$J$1),0)*ROW('Bank Import'!$A$4:$A$1003)))))</f>
        <v/>
      </c>
      <c r="E966" s="7">
        <f>IF(OR($A966="",$D966=""),"",INDEX('Bank Import'!$A$4:$A$1003,$D966-3))</f>
        <v/>
      </c>
      <c r="F966" s="8">
        <f>IF(OR($A966="",$D966=""),"",INDEX('Bank Import'!$C$4:$C$1003,$D966-3))</f>
        <v/>
      </c>
      <c r="G966">
        <f>IF($A966="","",IF($D966="","UNMATCHED","Matched"))</f>
        <v/>
      </c>
    </row>
    <row r="967">
      <c r="A967">
        <f>IF(Payouts!A969="","",Payouts!A969)</f>
        <v/>
      </c>
      <c r="B967" s="7">
        <f>IF($A967="","",DATE(LEFT(Payouts!B969,4),MID(Payouts!B969,6,2),MID(Payouts!B969,9,2)))</f>
        <v/>
      </c>
      <c r="C967" s="8">
        <f>IF($A967="","",Payouts!C969)</f>
        <v/>
      </c>
      <c r="D967">
        <f>IF($A967="","",IF(SUMPRODUCT(MAX(IFERROR((ABS('Bank Import'!$C$4:$C$1003-$C967)&lt;0.005)*(ABS('Bank Import'!$A$4:$A$1003-$B967)&lt;=$J$1),0)*ROW('Bank Import'!$A$4:$A$1003)))=0,"",SUMPRODUCT(MAX(IFERROR((ABS('Bank Import'!$C$4:$C$1003-$C967)&lt;0.005)*(ABS('Bank Import'!$A$4:$A$1003-$B967)&lt;=$J$1),0)*ROW('Bank Import'!$A$4:$A$1003)))))</f>
        <v/>
      </c>
      <c r="E967" s="7">
        <f>IF(OR($A967="",$D967=""),"",INDEX('Bank Import'!$A$4:$A$1003,$D967-3))</f>
        <v/>
      </c>
      <c r="F967" s="8">
        <f>IF(OR($A967="",$D967=""),"",INDEX('Bank Import'!$C$4:$C$1003,$D967-3))</f>
        <v/>
      </c>
      <c r="G967">
        <f>IF($A967="","",IF($D967="","UNMATCHED","Matched"))</f>
        <v/>
      </c>
    </row>
    <row r="968">
      <c r="A968">
        <f>IF(Payouts!A970="","",Payouts!A970)</f>
        <v/>
      </c>
      <c r="B968" s="7">
        <f>IF($A968="","",DATE(LEFT(Payouts!B970,4),MID(Payouts!B970,6,2),MID(Payouts!B970,9,2)))</f>
        <v/>
      </c>
      <c r="C968" s="8">
        <f>IF($A968="","",Payouts!C970)</f>
        <v/>
      </c>
      <c r="D968">
        <f>IF($A968="","",IF(SUMPRODUCT(MAX(IFERROR((ABS('Bank Import'!$C$4:$C$1003-$C968)&lt;0.005)*(ABS('Bank Import'!$A$4:$A$1003-$B968)&lt;=$J$1),0)*ROW('Bank Import'!$A$4:$A$1003)))=0,"",SUMPRODUCT(MAX(IFERROR((ABS('Bank Import'!$C$4:$C$1003-$C968)&lt;0.005)*(ABS('Bank Import'!$A$4:$A$1003-$B968)&lt;=$J$1),0)*ROW('Bank Import'!$A$4:$A$1003)))))</f>
        <v/>
      </c>
      <c r="E968" s="7">
        <f>IF(OR($A968="",$D968=""),"",INDEX('Bank Import'!$A$4:$A$1003,$D968-3))</f>
        <v/>
      </c>
      <c r="F968" s="8">
        <f>IF(OR($A968="",$D968=""),"",INDEX('Bank Import'!$C$4:$C$1003,$D968-3))</f>
        <v/>
      </c>
      <c r="G968">
        <f>IF($A968="","",IF($D968="","UNMATCHED","Matched"))</f>
        <v/>
      </c>
    </row>
    <row r="969">
      <c r="A969">
        <f>IF(Payouts!A971="","",Payouts!A971)</f>
        <v/>
      </c>
      <c r="B969" s="7">
        <f>IF($A969="","",DATE(LEFT(Payouts!B971,4),MID(Payouts!B971,6,2),MID(Payouts!B971,9,2)))</f>
        <v/>
      </c>
      <c r="C969" s="8">
        <f>IF($A969="","",Payouts!C971)</f>
        <v/>
      </c>
      <c r="D969">
        <f>IF($A969="","",IF(SUMPRODUCT(MAX(IFERROR((ABS('Bank Import'!$C$4:$C$1003-$C969)&lt;0.005)*(ABS('Bank Import'!$A$4:$A$1003-$B969)&lt;=$J$1),0)*ROW('Bank Import'!$A$4:$A$1003)))=0,"",SUMPRODUCT(MAX(IFERROR((ABS('Bank Import'!$C$4:$C$1003-$C969)&lt;0.005)*(ABS('Bank Import'!$A$4:$A$1003-$B969)&lt;=$J$1),0)*ROW('Bank Import'!$A$4:$A$1003)))))</f>
        <v/>
      </c>
      <c r="E969" s="7">
        <f>IF(OR($A969="",$D969=""),"",INDEX('Bank Import'!$A$4:$A$1003,$D969-3))</f>
        <v/>
      </c>
      <c r="F969" s="8">
        <f>IF(OR($A969="",$D969=""),"",INDEX('Bank Import'!$C$4:$C$1003,$D969-3))</f>
        <v/>
      </c>
      <c r="G969">
        <f>IF($A969="","",IF($D969="","UNMATCHED","Matched"))</f>
        <v/>
      </c>
    </row>
    <row r="970">
      <c r="A970">
        <f>IF(Payouts!A972="","",Payouts!A972)</f>
        <v/>
      </c>
      <c r="B970" s="7">
        <f>IF($A970="","",DATE(LEFT(Payouts!B972,4),MID(Payouts!B972,6,2),MID(Payouts!B972,9,2)))</f>
        <v/>
      </c>
      <c r="C970" s="8">
        <f>IF($A970="","",Payouts!C972)</f>
        <v/>
      </c>
      <c r="D970">
        <f>IF($A970="","",IF(SUMPRODUCT(MAX(IFERROR((ABS('Bank Import'!$C$4:$C$1003-$C970)&lt;0.005)*(ABS('Bank Import'!$A$4:$A$1003-$B970)&lt;=$J$1),0)*ROW('Bank Import'!$A$4:$A$1003)))=0,"",SUMPRODUCT(MAX(IFERROR((ABS('Bank Import'!$C$4:$C$1003-$C970)&lt;0.005)*(ABS('Bank Import'!$A$4:$A$1003-$B970)&lt;=$J$1),0)*ROW('Bank Import'!$A$4:$A$1003)))))</f>
        <v/>
      </c>
      <c r="E970" s="7">
        <f>IF(OR($A970="",$D970=""),"",INDEX('Bank Import'!$A$4:$A$1003,$D970-3))</f>
        <v/>
      </c>
      <c r="F970" s="8">
        <f>IF(OR($A970="",$D970=""),"",INDEX('Bank Import'!$C$4:$C$1003,$D970-3))</f>
        <v/>
      </c>
      <c r="G970">
        <f>IF($A970="","",IF($D970="","UNMATCHED","Matched"))</f>
        <v/>
      </c>
    </row>
    <row r="971">
      <c r="A971">
        <f>IF(Payouts!A973="","",Payouts!A973)</f>
        <v/>
      </c>
      <c r="B971" s="7">
        <f>IF($A971="","",DATE(LEFT(Payouts!B973,4),MID(Payouts!B973,6,2),MID(Payouts!B973,9,2)))</f>
        <v/>
      </c>
      <c r="C971" s="8">
        <f>IF($A971="","",Payouts!C973)</f>
        <v/>
      </c>
      <c r="D971">
        <f>IF($A971="","",IF(SUMPRODUCT(MAX(IFERROR((ABS('Bank Import'!$C$4:$C$1003-$C971)&lt;0.005)*(ABS('Bank Import'!$A$4:$A$1003-$B971)&lt;=$J$1),0)*ROW('Bank Import'!$A$4:$A$1003)))=0,"",SUMPRODUCT(MAX(IFERROR((ABS('Bank Import'!$C$4:$C$1003-$C971)&lt;0.005)*(ABS('Bank Import'!$A$4:$A$1003-$B971)&lt;=$J$1),0)*ROW('Bank Import'!$A$4:$A$1003)))))</f>
        <v/>
      </c>
      <c r="E971" s="7">
        <f>IF(OR($A971="",$D971=""),"",INDEX('Bank Import'!$A$4:$A$1003,$D971-3))</f>
        <v/>
      </c>
      <c r="F971" s="8">
        <f>IF(OR($A971="",$D971=""),"",INDEX('Bank Import'!$C$4:$C$1003,$D971-3))</f>
        <v/>
      </c>
      <c r="G971">
        <f>IF($A971="","",IF($D971="","UNMATCHED","Matched"))</f>
        <v/>
      </c>
    </row>
    <row r="972">
      <c r="A972">
        <f>IF(Payouts!A974="","",Payouts!A974)</f>
        <v/>
      </c>
      <c r="B972" s="7">
        <f>IF($A972="","",DATE(LEFT(Payouts!B974,4),MID(Payouts!B974,6,2),MID(Payouts!B974,9,2)))</f>
        <v/>
      </c>
      <c r="C972" s="8">
        <f>IF($A972="","",Payouts!C974)</f>
        <v/>
      </c>
      <c r="D972">
        <f>IF($A972="","",IF(SUMPRODUCT(MAX(IFERROR((ABS('Bank Import'!$C$4:$C$1003-$C972)&lt;0.005)*(ABS('Bank Import'!$A$4:$A$1003-$B972)&lt;=$J$1),0)*ROW('Bank Import'!$A$4:$A$1003)))=0,"",SUMPRODUCT(MAX(IFERROR((ABS('Bank Import'!$C$4:$C$1003-$C972)&lt;0.005)*(ABS('Bank Import'!$A$4:$A$1003-$B972)&lt;=$J$1),0)*ROW('Bank Import'!$A$4:$A$1003)))))</f>
        <v/>
      </c>
      <c r="E972" s="7">
        <f>IF(OR($A972="",$D972=""),"",INDEX('Bank Import'!$A$4:$A$1003,$D972-3))</f>
        <v/>
      </c>
      <c r="F972" s="8">
        <f>IF(OR($A972="",$D972=""),"",INDEX('Bank Import'!$C$4:$C$1003,$D972-3))</f>
        <v/>
      </c>
      <c r="G972">
        <f>IF($A972="","",IF($D972="","UNMATCHED","Matched"))</f>
        <v/>
      </c>
    </row>
    <row r="973">
      <c r="A973">
        <f>IF(Payouts!A975="","",Payouts!A975)</f>
        <v/>
      </c>
      <c r="B973" s="7">
        <f>IF($A973="","",DATE(LEFT(Payouts!B975,4),MID(Payouts!B975,6,2),MID(Payouts!B975,9,2)))</f>
        <v/>
      </c>
      <c r="C973" s="8">
        <f>IF($A973="","",Payouts!C975)</f>
        <v/>
      </c>
      <c r="D973">
        <f>IF($A973="","",IF(SUMPRODUCT(MAX(IFERROR((ABS('Bank Import'!$C$4:$C$1003-$C973)&lt;0.005)*(ABS('Bank Import'!$A$4:$A$1003-$B973)&lt;=$J$1),0)*ROW('Bank Import'!$A$4:$A$1003)))=0,"",SUMPRODUCT(MAX(IFERROR((ABS('Bank Import'!$C$4:$C$1003-$C973)&lt;0.005)*(ABS('Bank Import'!$A$4:$A$1003-$B973)&lt;=$J$1),0)*ROW('Bank Import'!$A$4:$A$1003)))))</f>
        <v/>
      </c>
      <c r="E973" s="7">
        <f>IF(OR($A973="",$D973=""),"",INDEX('Bank Import'!$A$4:$A$1003,$D973-3))</f>
        <v/>
      </c>
      <c r="F973" s="8">
        <f>IF(OR($A973="",$D973=""),"",INDEX('Bank Import'!$C$4:$C$1003,$D973-3))</f>
        <v/>
      </c>
      <c r="G973">
        <f>IF($A973="","",IF($D973="","UNMATCHED","Matched"))</f>
        <v/>
      </c>
    </row>
    <row r="974">
      <c r="A974">
        <f>IF(Payouts!A976="","",Payouts!A976)</f>
        <v/>
      </c>
      <c r="B974" s="7">
        <f>IF($A974="","",DATE(LEFT(Payouts!B976,4),MID(Payouts!B976,6,2),MID(Payouts!B976,9,2)))</f>
        <v/>
      </c>
      <c r="C974" s="8">
        <f>IF($A974="","",Payouts!C976)</f>
        <v/>
      </c>
      <c r="D974">
        <f>IF($A974="","",IF(SUMPRODUCT(MAX(IFERROR((ABS('Bank Import'!$C$4:$C$1003-$C974)&lt;0.005)*(ABS('Bank Import'!$A$4:$A$1003-$B974)&lt;=$J$1),0)*ROW('Bank Import'!$A$4:$A$1003)))=0,"",SUMPRODUCT(MAX(IFERROR((ABS('Bank Import'!$C$4:$C$1003-$C974)&lt;0.005)*(ABS('Bank Import'!$A$4:$A$1003-$B974)&lt;=$J$1),0)*ROW('Bank Import'!$A$4:$A$1003)))))</f>
        <v/>
      </c>
      <c r="E974" s="7">
        <f>IF(OR($A974="",$D974=""),"",INDEX('Bank Import'!$A$4:$A$1003,$D974-3))</f>
        <v/>
      </c>
      <c r="F974" s="8">
        <f>IF(OR($A974="",$D974=""),"",INDEX('Bank Import'!$C$4:$C$1003,$D974-3))</f>
        <v/>
      </c>
      <c r="G974">
        <f>IF($A974="","",IF($D974="","UNMATCHED","Matched"))</f>
        <v/>
      </c>
    </row>
    <row r="975">
      <c r="A975">
        <f>IF(Payouts!A977="","",Payouts!A977)</f>
        <v/>
      </c>
      <c r="B975" s="7">
        <f>IF($A975="","",DATE(LEFT(Payouts!B977,4),MID(Payouts!B977,6,2),MID(Payouts!B977,9,2)))</f>
        <v/>
      </c>
      <c r="C975" s="8">
        <f>IF($A975="","",Payouts!C977)</f>
        <v/>
      </c>
      <c r="D975">
        <f>IF($A975="","",IF(SUMPRODUCT(MAX(IFERROR((ABS('Bank Import'!$C$4:$C$1003-$C975)&lt;0.005)*(ABS('Bank Import'!$A$4:$A$1003-$B975)&lt;=$J$1),0)*ROW('Bank Import'!$A$4:$A$1003)))=0,"",SUMPRODUCT(MAX(IFERROR((ABS('Bank Import'!$C$4:$C$1003-$C975)&lt;0.005)*(ABS('Bank Import'!$A$4:$A$1003-$B975)&lt;=$J$1),0)*ROW('Bank Import'!$A$4:$A$1003)))))</f>
        <v/>
      </c>
      <c r="E975" s="7">
        <f>IF(OR($A975="",$D975=""),"",INDEX('Bank Import'!$A$4:$A$1003,$D975-3))</f>
        <v/>
      </c>
      <c r="F975" s="8">
        <f>IF(OR($A975="",$D975=""),"",INDEX('Bank Import'!$C$4:$C$1003,$D975-3))</f>
        <v/>
      </c>
      <c r="G975">
        <f>IF($A975="","",IF($D975="","UNMATCHED","Matched"))</f>
        <v/>
      </c>
    </row>
    <row r="976">
      <c r="A976">
        <f>IF(Payouts!A978="","",Payouts!A978)</f>
        <v/>
      </c>
      <c r="B976" s="7">
        <f>IF($A976="","",DATE(LEFT(Payouts!B978,4),MID(Payouts!B978,6,2),MID(Payouts!B978,9,2)))</f>
        <v/>
      </c>
      <c r="C976" s="8">
        <f>IF($A976="","",Payouts!C978)</f>
        <v/>
      </c>
      <c r="D976">
        <f>IF($A976="","",IF(SUMPRODUCT(MAX(IFERROR((ABS('Bank Import'!$C$4:$C$1003-$C976)&lt;0.005)*(ABS('Bank Import'!$A$4:$A$1003-$B976)&lt;=$J$1),0)*ROW('Bank Import'!$A$4:$A$1003)))=0,"",SUMPRODUCT(MAX(IFERROR((ABS('Bank Import'!$C$4:$C$1003-$C976)&lt;0.005)*(ABS('Bank Import'!$A$4:$A$1003-$B976)&lt;=$J$1),0)*ROW('Bank Import'!$A$4:$A$1003)))))</f>
        <v/>
      </c>
      <c r="E976" s="7">
        <f>IF(OR($A976="",$D976=""),"",INDEX('Bank Import'!$A$4:$A$1003,$D976-3))</f>
        <v/>
      </c>
      <c r="F976" s="8">
        <f>IF(OR($A976="",$D976=""),"",INDEX('Bank Import'!$C$4:$C$1003,$D976-3))</f>
        <v/>
      </c>
      <c r="G976">
        <f>IF($A976="","",IF($D976="","UNMATCHED","Matched"))</f>
        <v/>
      </c>
    </row>
    <row r="977">
      <c r="A977">
        <f>IF(Payouts!A979="","",Payouts!A979)</f>
        <v/>
      </c>
      <c r="B977" s="7">
        <f>IF($A977="","",DATE(LEFT(Payouts!B979,4),MID(Payouts!B979,6,2),MID(Payouts!B979,9,2)))</f>
        <v/>
      </c>
      <c r="C977" s="8">
        <f>IF($A977="","",Payouts!C979)</f>
        <v/>
      </c>
      <c r="D977">
        <f>IF($A977="","",IF(SUMPRODUCT(MAX(IFERROR((ABS('Bank Import'!$C$4:$C$1003-$C977)&lt;0.005)*(ABS('Bank Import'!$A$4:$A$1003-$B977)&lt;=$J$1),0)*ROW('Bank Import'!$A$4:$A$1003)))=0,"",SUMPRODUCT(MAX(IFERROR((ABS('Bank Import'!$C$4:$C$1003-$C977)&lt;0.005)*(ABS('Bank Import'!$A$4:$A$1003-$B977)&lt;=$J$1),0)*ROW('Bank Import'!$A$4:$A$1003)))))</f>
        <v/>
      </c>
      <c r="E977" s="7">
        <f>IF(OR($A977="",$D977=""),"",INDEX('Bank Import'!$A$4:$A$1003,$D977-3))</f>
        <v/>
      </c>
      <c r="F977" s="8">
        <f>IF(OR($A977="",$D977=""),"",INDEX('Bank Import'!$C$4:$C$1003,$D977-3))</f>
        <v/>
      </c>
      <c r="G977">
        <f>IF($A977="","",IF($D977="","UNMATCHED","Matched"))</f>
        <v/>
      </c>
    </row>
    <row r="978">
      <c r="A978">
        <f>IF(Payouts!A980="","",Payouts!A980)</f>
        <v/>
      </c>
      <c r="B978" s="7">
        <f>IF($A978="","",DATE(LEFT(Payouts!B980,4),MID(Payouts!B980,6,2),MID(Payouts!B980,9,2)))</f>
        <v/>
      </c>
      <c r="C978" s="8">
        <f>IF($A978="","",Payouts!C980)</f>
        <v/>
      </c>
      <c r="D978">
        <f>IF($A978="","",IF(SUMPRODUCT(MAX(IFERROR((ABS('Bank Import'!$C$4:$C$1003-$C978)&lt;0.005)*(ABS('Bank Import'!$A$4:$A$1003-$B978)&lt;=$J$1),0)*ROW('Bank Import'!$A$4:$A$1003)))=0,"",SUMPRODUCT(MAX(IFERROR((ABS('Bank Import'!$C$4:$C$1003-$C978)&lt;0.005)*(ABS('Bank Import'!$A$4:$A$1003-$B978)&lt;=$J$1),0)*ROW('Bank Import'!$A$4:$A$1003)))))</f>
        <v/>
      </c>
      <c r="E978" s="7">
        <f>IF(OR($A978="",$D978=""),"",INDEX('Bank Import'!$A$4:$A$1003,$D978-3))</f>
        <v/>
      </c>
      <c r="F978" s="8">
        <f>IF(OR($A978="",$D978=""),"",INDEX('Bank Import'!$C$4:$C$1003,$D978-3))</f>
        <v/>
      </c>
      <c r="G978">
        <f>IF($A978="","",IF($D978="","UNMATCHED","Matched"))</f>
        <v/>
      </c>
    </row>
    <row r="979">
      <c r="A979">
        <f>IF(Payouts!A981="","",Payouts!A981)</f>
        <v/>
      </c>
      <c r="B979" s="7">
        <f>IF($A979="","",DATE(LEFT(Payouts!B981,4),MID(Payouts!B981,6,2),MID(Payouts!B981,9,2)))</f>
        <v/>
      </c>
      <c r="C979" s="8">
        <f>IF($A979="","",Payouts!C981)</f>
        <v/>
      </c>
      <c r="D979">
        <f>IF($A979="","",IF(SUMPRODUCT(MAX(IFERROR((ABS('Bank Import'!$C$4:$C$1003-$C979)&lt;0.005)*(ABS('Bank Import'!$A$4:$A$1003-$B979)&lt;=$J$1),0)*ROW('Bank Import'!$A$4:$A$1003)))=0,"",SUMPRODUCT(MAX(IFERROR((ABS('Bank Import'!$C$4:$C$1003-$C979)&lt;0.005)*(ABS('Bank Import'!$A$4:$A$1003-$B979)&lt;=$J$1),0)*ROW('Bank Import'!$A$4:$A$1003)))))</f>
        <v/>
      </c>
      <c r="E979" s="7">
        <f>IF(OR($A979="",$D979=""),"",INDEX('Bank Import'!$A$4:$A$1003,$D979-3))</f>
        <v/>
      </c>
      <c r="F979" s="8">
        <f>IF(OR($A979="",$D979=""),"",INDEX('Bank Import'!$C$4:$C$1003,$D979-3))</f>
        <v/>
      </c>
      <c r="G979">
        <f>IF($A979="","",IF($D979="","UNMATCHED","Matched"))</f>
        <v/>
      </c>
    </row>
    <row r="980">
      <c r="A980">
        <f>IF(Payouts!A982="","",Payouts!A982)</f>
        <v/>
      </c>
      <c r="B980" s="7">
        <f>IF($A980="","",DATE(LEFT(Payouts!B982,4),MID(Payouts!B982,6,2),MID(Payouts!B982,9,2)))</f>
        <v/>
      </c>
      <c r="C980" s="8">
        <f>IF($A980="","",Payouts!C982)</f>
        <v/>
      </c>
      <c r="D980">
        <f>IF($A980="","",IF(SUMPRODUCT(MAX(IFERROR((ABS('Bank Import'!$C$4:$C$1003-$C980)&lt;0.005)*(ABS('Bank Import'!$A$4:$A$1003-$B980)&lt;=$J$1),0)*ROW('Bank Import'!$A$4:$A$1003)))=0,"",SUMPRODUCT(MAX(IFERROR((ABS('Bank Import'!$C$4:$C$1003-$C980)&lt;0.005)*(ABS('Bank Import'!$A$4:$A$1003-$B980)&lt;=$J$1),0)*ROW('Bank Import'!$A$4:$A$1003)))))</f>
        <v/>
      </c>
      <c r="E980" s="7">
        <f>IF(OR($A980="",$D980=""),"",INDEX('Bank Import'!$A$4:$A$1003,$D980-3))</f>
        <v/>
      </c>
      <c r="F980" s="8">
        <f>IF(OR($A980="",$D980=""),"",INDEX('Bank Import'!$C$4:$C$1003,$D980-3))</f>
        <v/>
      </c>
      <c r="G980">
        <f>IF($A980="","",IF($D980="","UNMATCHED","Matched"))</f>
        <v/>
      </c>
    </row>
    <row r="981">
      <c r="A981">
        <f>IF(Payouts!A983="","",Payouts!A983)</f>
        <v/>
      </c>
      <c r="B981" s="7">
        <f>IF($A981="","",DATE(LEFT(Payouts!B983,4),MID(Payouts!B983,6,2),MID(Payouts!B983,9,2)))</f>
        <v/>
      </c>
      <c r="C981" s="8">
        <f>IF($A981="","",Payouts!C983)</f>
        <v/>
      </c>
      <c r="D981">
        <f>IF($A981="","",IF(SUMPRODUCT(MAX(IFERROR((ABS('Bank Import'!$C$4:$C$1003-$C981)&lt;0.005)*(ABS('Bank Import'!$A$4:$A$1003-$B981)&lt;=$J$1),0)*ROW('Bank Import'!$A$4:$A$1003)))=0,"",SUMPRODUCT(MAX(IFERROR((ABS('Bank Import'!$C$4:$C$1003-$C981)&lt;0.005)*(ABS('Bank Import'!$A$4:$A$1003-$B981)&lt;=$J$1),0)*ROW('Bank Import'!$A$4:$A$1003)))))</f>
        <v/>
      </c>
      <c r="E981" s="7">
        <f>IF(OR($A981="",$D981=""),"",INDEX('Bank Import'!$A$4:$A$1003,$D981-3))</f>
        <v/>
      </c>
      <c r="F981" s="8">
        <f>IF(OR($A981="",$D981=""),"",INDEX('Bank Import'!$C$4:$C$1003,$D981-3))</f>
        <v/>
      </c>
      <c r="G981">
        <f>IF($A981="","",IF($D981="","UNMATCHED","Matched"))</f>
        <v/>
      </c>
    </row>
    <row r="982">
      <c r="A982">
        <f>IF(Payouts!A984="","",Payouts!A984)</f>
        <v/>
      </c>
      <c r="B982" s="7">
        <f>IF($A982="","",DATE(LEFT(Payouts!B984,4),MID(Payouts!B984,6,2),MID(Payouts!B984,9,2)))</f>
        <v/>
      </c>
      <c r="C982" s="8">
        <f>IF($A982="","",Payouts!C984)</f>
        <v/>
      </c>
      <c r="D982">
        <f>IF($A982="","",IF(SUMPRODUCT(MAX(IFERROR((ABS('Bank Import'!$C$4:$C$1003-$C982)&lt;0.005)*(ABS('Bank Import'!$A$4:$A$1003-$B982)&lt;=$J$1),0)*ROW('Bank Import'!$A$4:$A$1003)))=0,"",SUMPRODUCT(MAX(IFERROR((ABS('Bank Import'!$C$4:$C$1003-$C982)&lt;0.005)*(ABS('Bank Import'!$A$4:$A$1003-$B982)&lt;=$J$1),0)*ROW('Bank Import'!$A$4:$A$1003)))))</f>
        <v/>
      </c>
      <c r="E982" s="7">
        <f>IF(OR($A982="",$D982=""),"",INDEX('Bank Import'!$A$4:$A$1003,$D982-3))</f>
        <v/>
      </c>
      <c r="F982" s="8">
        <f>IF(OR($A982="",$D982=""),"",INDEX('Bank Import'!$C$4:$C$1003,$D982-3))</f>
        <v/>
      </c>
      <c r="G982">
        <f>IF($A982="","",IF($D982="","UNMATCHED","Matched"))</f>
        <v/>
      </c>
    </row>
    <row r="983">
      <c r="A983">
        <f>IF(Payouts!A985="","",Payouts!A985)</f>
        <v/>
      </c>
      <c r="B983" s="7">
        <f>IF($A983="","",DATE(LEFT(Payouts!B985,4),MID(Payouts!B985,6,2),MID(Payouts!B985,9,2)))</f>
        <v/>
      </c>
      <c r="C983" s="8">
        <f>IF($A983="","",Payouts!C985)</f>
        <v/>
      </c>
      <c r="D983">
        <f>IF($A983="","",IF(SUMPRODUCT(MAX(IFERROR((ABS('Bank Import'!$C$4:$C$1003-$C983)&lt;0.005)*(ABS('Bank Import'!$A$4:$A$1003-$B983)&lt;=$J$1),0)*ROW('Bank Import'!$A$4:$A$1003)))=0,"",SUMPRODUCT(MAX(IFERROR((ABS('Bank Import'!$C$4:$C$1003-$C983)&lt;0.005)*(ABS('Bank Import'!$A$4:$A$1003-$B983)&lt;=$J$1),0)*ROW('Bank Import'!$A$4:$A$1003)))))</f>
        <v/>
      </c>
      <c r="E983" s="7">
        <f>IF(OR($A983="",$D983=""),"",INDEX('Bank Import'!$A$4:$A$1003,$D983-3))</f>
        <v/>
      </c>
      <c r="F983" s="8">
        <f>IF(OR($A983="",$D983=""),"",INDEX('Bank Import'!$C$4:$C$1003,$D983-3))</f>
        <v/>
      </c>
      <c r="G983">
        <f>IF($A983="","",IF($D983="","UNMATCHED","Matched"))</f>
        <v/>
      </c>
    </row>
    <row r="984">
      <c r="A984">
        <f>IF(Payouts!A986="","",Payouts!A986)</f>
        <v/>
      </c>
      <c r="B984" s="7">
        <f>IF($A984="","",DATE(LEFT(Payouts!B986,4),MID(Payouts!B986,6,2),MID(Payouts!B986,9,2)))</f>
        <v/>
      </c>
      <c r="C984" s="8">
        <f>IF($A984="","",Payouts!C986)</f>
        <v/>
      </c>
      <c r="D984">
        <f>IF($A984="","",IF(SUMPRODUCT(MAX(IFERROR((ABS('Bank Import'!$C$4:$C$1003-$C984)&lt;0.005)*(ABS('Bank Import'!$A$4:$A$1003-$B984)&lt;=$J$1),0)*ROW('Bank Import'!$A$4:$A$1003)))=0,"",SUMPRODUCT(MAX(IFERROR((ABS('Bank Import'!$C$4:$C$1003-$C984)&lt;0.005)*(ABS('Bank Import'!$A$4:$A$1003-$B984)&lt;=$J$1),0)*ROW('Bank Import'!$A$4:$A$1003)))))</f>
        <v/>
      </c>
      <c r="E984" s="7">
        <f>IF(OR($A984="",$D984=""),"",INDEX('Bank Import'!$A$4:$A$1003,$D984-3))</f>
        <v/>
      </c>
      <c r="F984" s="8">
        <f>IF(OR($A984="",$D984=""),"",INDEX('Bank Import'!$C$4:$C$1003,$D984-3))</f>
        <v/>
      </c>
      <c r="G984">
        <f>IF($A984="","",IF($D984="","UNMATCHED","Matched"))</f>
        <v/>
      </c>
    </row>
    <row r="985">
      <c r="A985">
        <f>IF(Payouts!A987="","",Payouts!A987)</f>
        <v/>
      </c>
      <c r="B985" s="7">
        <f>IF($A985="","",DATE(LEFT(Payouts!B987,4),MID(Payouts!B987,6,2),MID(Payouts!B987,9,2)))</f>
        <v/>
      </c>
      <c r="C985" s="8">
        <f>IF($A985="","",Payouts!C987)</f>
        <v/>
      </c>
      <c r="D985">
        <f>IF($A985="","",IF(SUMPRODUCT(MAX(IFERROR((ABS('Bank Import'!$C$4:$C$1003-$C985)&lt;0.005)*(ABS('Bank Import'!$A$4:$A$1003-$B985)&lt;=$J$1),0)*ROW('Bank Import'!$A$4:$A$1003)))=0,"",SUMPRODUCT(MAX(IFERROR((ABS('Bank Import'!$C$4:$C$1003-$C985)&lt;0.005)*(ABS('Bank Import'!$A$4:$A$1003-$B985)&lt;=$J$1),0)*ROW('Bank Import'!$A$4:$A$1003)))))</f>
        <v/>
      </c>
      <c r="E985" s="7">
        <f>IF(OR($A985="",$D985=""),"",INDEX('Bank Import'!$A$4:$A$1003,$D985-3))</f>
        <v/>
      </c>
      <c r="F985" s="8">
        <f>IF(OR($A985="",$D985=""),"",INDEX('Bank Import'!$C$4:$C$1003,$D985-3))</f>
        <v/>
      </c>
      <c r="G985">
        <f>IF($A985="","",IF($D985="","UNMATCHED","Matched"))</f>
        <v/>
      </c>
    </row>
    <row r="986">
      <c r="A986">
        <f>IF(Payouts!A988="","",Payouts!A988)</f>
        <v/>
      </c>
      <c r="B986" s="7">
        <f>IF($A986="","",DATE(LEFT(Payouts!B988,4),MID(Payouts!B988,6,2),MID(Payouts!B988,9,2)))</f>
        <v/>
      </c>
      <c r="C986" s="8">
        <f>IF($A986="","",Payouts!C988)</f>
        <v/>
      </c>
      <c r="D986">
        <f>IF($A986="","",IF(SUMPRODUCT(MAX(IFERROR((ABS('Bank Import'!$C$4:$C$1003-$C986)&lt;0.005)*(ABS('Bank Import'!$A$4:$A$1003-$B986)&lt;=$J$1),0)*ROW('Bank Import'!$A$4:$A$1003)))=0,"",SUMPRODUCT(MAX(IFERROR((ABS('Bank Import'!$C$4:$C$1003-$C986)&lt;0.005)*(ABS('Bank Import'!$A$4:$A$1003-$B986)&lt;=$J$1),0)*ROW('Bank Import'!$A$4:$A$1003)))))</f>
        <v/>
      </c>
      <c r="E986" s="7">
        <f>IF(OR($A986="",$D986=""),"",INDEX('Bank Import'!$A$4:$A$1003,$D986-3))</f>
        <v/>
      </c>
      <c r="F986" s="8">
        <f>IF(OR($A986="",$D986=""),"",INDEX('Bank Import'!$C$4:$C$1003,$D986-3))</f>
        <v/>
      </c>
      <c r="G986">
        <f>IF($A986="","",IF($D986="","UNMATCHED","Matched"))</f>
        <v/>
      </c>
    </row>
    <row r="987">
      <c r="A987">
        <f>IF(Payouts!A989="","",Payouts!A989)</f>
        <v/>
      </c>
      <c r="B987" s="7">
        <f>IF($A987="","",DATE(LEFT(Payouts!B989,4),MID(Payouts!B989,6,2),MID(Payouts!B989,9,2)))</f>
        <v/>
      </c>
      <c r="C987" s="8">
        <f>IF($A987="","",Payouts!C989)</f>
        <v/>
      </c>
      <c r="D987">
        <f>IF($A987="","",IF(SUMPRODUCT(MAX(IFERROR((ABS('Bank Import'!$C$4:$C$1003-$C987)&lt;0.005)*(ABS('Bank Import'!$A$4:$A$1003-$B987)&lt;=$J$1),0)*ROW('Bank Import'!$A$4:$A$1003)))=0,"",SUMPRODUCT(MAX(IFERROR((ABS('Bank Import'!$C$4:$C$1003-$C987)&lt;0.005)*(ABS('Bank Import'!$A$4:$A$1003-$B987)&lt;=$J$1),0)*ROW('Bank Import'!$A$4:$A$1003)))))</f>
        <v/>
      </c>
      <c r="E987" s="7">
        <f>IF(OR($A987="",$D987=""),"",INDEX('Bank Import'!$A$4:$A$1003,$D987-3))</f>
        <v/>
      </c>
      <c r="F987" s="8">
        <f>IF(OR($A987="",$D987=""),"",INDEX('Bank Import'!$C$4:$C$1003,$D987-3))</f>
        <v/>
      </c>
      <c r="G987">
        <f>IF($A987="","",IF($D987="","UNMATCHED","Matched"))</f>
        <v/>
      </c>
    </row>
    <row r="988">
      <c r="A988">
        <f>IF(Payouts!A990="","",Payouts!A990)</f>
        <v/>
      </c>
      <c r="B988" s="7">
        <f>IF($A988="","",DATE(LEFT(Payouts!B990,4),MID(Payouts!B990,6,2),MID(Payouts!B990,9,2)))</f>
        <v/>
      </c>
      <c r="C988" s="8">
        <f>IF($A988="","",Payouts!C990)</f>
        <v/>
      </c>
      <c r="D988">
        <f>IF($A988="","",IF(SUMPRODUCT(MAX(IFERROR((ABS('Bank Import'!$C$4:$C$1003-$C988)&lt;0.005)*(ABS('Bank Import'!$A$4:$A$1003-$B988)&lt;=$J$1),0)*ROW('Bank Import'!$A$4:$A$1003)))=0,"",SUMPRODUCT(MAX(IFERROR((ABS('Bank Import'!$C$4:$C$1003-$C988)&lt;0.005)*(ABS('Bank Import'!$A$4:$A$1003-$B988)&lt;=$J$1),0)*ROW('Bank Import'!$A$4:$A$1003)))))</f>
        <v/>
      </c>
      <c r="E988" s="7">
        <f>IF(OR($A988="",$D988=""),"",INDEX('Bank Import'!$A$4:$A$1003,$D988-3))</f>
        <v/>
      </c>
      <c r="F988" s="8">
        <f>IF(OR($A988="",$D988=""),"",INDEX('Bank Import'!$C$4:$C$1003,$D988-3))</f>
        <v/>
      </c>
      <c r="G988">
        <f>IF($A988="","",IF($D988="","UNMATCHED","Matched"))</f>
        <v/>
      </c>
    </row>
    <row r="989">
      <c r="A989">
        <f>IF(Payouts!A991="","",Payouts!A991)</f>
        <v/>
      </c>
      <c r="B989" s="7">
        <f>IF($A989="","",DATE(LEFT(Payouts!B991,4),MID(Payouts!B991,6,2),MID(Payouts!B991,9,2)))</f>
        <v/>
      </c>
      <c r="C989" s="8">
        <f>IF($A989="","",Payouts!C991)</f>
        <v/>
      </c>
      <c r="D989">
        <f>IF($A989="","",IF(SUMPRODUCT(MAX(IFERROR((ABS('Bank Import'!$C$4:$C$1003-$C989)&lt;0.005)*(ABS('Bank Import'!$A$4:$A$1003-$B989)&lt;=$J$1),0)*ROW('Bank Import'!$A$4:$A$1003)))=0,"",SUMPRODUCT(MAX(IFERROR((ABS('Bank Import'!$C$4:$C$1003-$C989)&lt;0.005)*(ABS('Bank Import'!$A$4:$A$1003-$B989)&lt;=$J$1),0)*ROW('Bank Import'!$A$4:$A$1003)))))</f>
        <v/>
      </c>
      <c r="E989" s="7">
        <f>IF(OR($A989="",$D989=""),"",INDEX('Bank Import'!$A$4:$A$1003,$D989-3))</f>
        <v/>
      </c>
      <c r="F989" s="8">
        <f>IF(OR($A989="",$D989=""),"",INDEX('Bank Import'!$C$4:$C$1003,$D989-3))</f>
        <v/>
      </c>
      <c r="G989">
        <f>IF($A989="","",IF($D989="","UNMATCHED","Matched"))</f>
        <v/>
      </c>
    </row>
    <row r="990">
      <c r="A990">
        <f>IF(Payouts!A992="","",Payouts!A992)</f>
        <v/>
      </c>
      <c r="B990" s="7">
        <f>IF($A990="","",DATE(LEFT(Payouts!B992,4),MID(Payouts!B992,6,2),MID(Payouts!B992,9,2)))</f>
        <v/>
      </c>
      <c r="C990" s="8">
        <f>IF($A990="","",Payouts!C992)</f>
        <v/>
      </c>
      <c r="D990">
        <f>IF($A990="","",IF(SUMPRODUCT(MAX(IFERROR((ABS('Bank Import'!$C$4:$C$1003-$C990)&lt;0.005)*(ABS('Bank Import'!$A$4:$A$1003-$B990)&lt;=$J$1),0)*ROW('Bank Import'!$A$4:$A$1003)))=0,"",SUMPRODUCT(MAX(IFERROR((ABS('Bank Import'!$C$4:$C$1003-$C990)&lt;0.005)*(ABS('Bank Import'!$A$4:$A$1003-$B990)&lt;=$J$1),0)*ROW('Bank Import'!$A$4:$A$1003)))))</f>
        <v/>
      </c>
      <c r="E990" s="7">
        <f>IF(OR($A990="",$D990=""),"",INDEX('Bank Import'!$A$4:$A$1003,$D990-3))</f>
        <v/>
      </c>
      <c r="F990" s="8">
        <f>IF(OR($A990="",$D990=""),"",INDEX('Bank Import'!$C$4:$C$1003,$D990-3))</f>
        <v/>
      </c>
      <c r="G990">
        <f>IF($A990="","",IF($D990="","UNMATCHED","Matched"))</f>
        <v/>
      </c>
    </row>
    <row r="991">
      <c r="A991">
        <f>IF(Payouts!A993="","",Payouts!A993)</f>
        <v/>
      </c>
      <c r="B991" s="7">
        <f>IF($A991="","",DATE(LEFT(Payouts!B993,4),MID(Payouts!B993,6,2),MID(Payouts!B993,9,2)))</f>
        <v/>
      </c>
      <c r="C991" s="8">
        <f>IF($A991="","",Payouts!C993)</f>
        <v/>
      </c>
      <c r="D991">
        <f>IF($A991="","",IF(SUMPRODUCT(MAX(IFERROR((ABS('Bank Import'!$C$4:$C$1003-$C991)&lt;0.005)*(ABS('Bank Import'!$A$4:$A$1003-$B991)&lt;=$J$1),0)*ROW('Bank Import'!$A$4:$A$1003)))=0,"",SUMPRODUCT(MAX(IFERROR((ABS('Bank Import'!$C$4:$C$1003-$C991)&lt;0.005)*(ABS('Bank Import'!$A$4:$A$1003-$B991)&lt;=$J$1),0)*ROW('Bank Import'!$A$4:$A$1003)))))</f>
        <v/>
      </c>
      <c r="E991" s="7">
        <f>IF(OR($A991="",$D991=""),"",INDEX('Bank Import'!$A$4:$A$1003,$D991-3))</f>
        <v/>
      </c>
      <c r="F991" s="8">
        <f>IF(OR($A991="",$D991=""),"",INDEX('Bank Import'!$C$4:$C$1003,$D991-3))</f>
        <v/>
      </c>
      <c r="G991">
        <f>IF($A991="","",IF($D991="","UNMATCHED","Matched"))</f>
        <v/>
      </c>
    </row>
    <row r="992">
      <c r="A992">
        <f>IF(Payouts!A994="","",Payouts!A994)</f>
        <v/>
      </c>
      <c r="B992" s="7">
        <f>IF($A992="","",DATE(LEFT(Payouts!B994,4),MID(Payouts!B994,6,2),MID(Payouts!B994,9,2)))</f>
        <v/>
      </c>
      <c r="C992" s="8">
        <f>IF($A992="","",Payouts!C994)</f>
        <v/>
      </c>
      <c r="D992">
        <f>IF($A992="","",IF(SUMPRODUCT(MAX(IFERROR((ABS('Bank Import'!$C$4:$C$1003-$C992)&lt;0.005)*(ABS('Bank Import'!$A$4:$A$1003-$B992)&lt;=$J$1),0)*ROW('Bank Import'!$A$4:$A$1003)))=0,"",SUMPRODUCT(MAX(IFERROR((ABS('Bank Import'!$C$4:$C$1003-$C992)&lt;0.005)*(ABS('Bank Import'!$A$4:$A$1003-$B992)&lt;=$J$1),0)*ROW('Bank Import'!$A$4:$A$1003)))))</f>
        <v/>
      </c>
      <c r="E992" s="7">
        <f>IF(OR($A992="",$D992=""),"",INDEX('Bank Import'!$A$4:$A$1003,$D992-3))</f>
        <v/>
      </c>
      <c r="F992" s="8">
        <f>IF(OR($A992="",$D992=""),"",INDEX('Bank Import'!$C$4:$C$1003,$D992-3))</f>
        <v/>
      </c>
      <c r="G992">
        <f>IF($A992="","",IF($D992="","UNMATCHED","Matched"))</f>
        <v/>
      </c>
    </row>
    <row r="993">
      <c r="A993">
        <f>IF(Payouts!A995="","",Payouts!A995)</f>
        <v/>
      </c>
      <c r="B993" s="7">
        <f>IF($A993="","",DATE(LEFT(Payouts!B995,4),MID(Payouts!B995,6,2),MID(Payouts!B995,9,2)))</f>
        <v/>
      </c>
      <c r="C993" s="8">
        <f>IF($A993="","",Payouts!C995)</f>
        <v/>
      </c>
      <c r="D993">
        <f>IF($A993="","",IF(SUMPRODUCT(MAX(IFERROR((ABS('Bank Import'!$C$4:$C$1003-$C993)&lt;0.005)*(ABS('Bank Import'!$A$4:$A$1003-$B993)&lt;=$J$1),0)*ROW('Bank Import'!$A$4:$A$1003)))=0,"",SUMPRODUCT(MAX(IFERROR((ABS('Bank Import'!$C$4:$C$1003-$C993)&lt;0.005)*(ABS('Bank Import'!$A$4:$A$1003-$B993)&lt;=$J$1),0)*ROW('Bank Import'!$A$4:$A$1003)))))</f>
        <v/>
      </c>
      <c r="E993" s="7">
        <f>IF(OR($A993="",$D993=""),"",INDEX('Bank Import'!$A$4:$A$1003,$D993-3))</f>
        <v/>
      </c>
      <c r="F993" s="8">
        <f>IF(OR($A993="",$D993=""),"",INDEX('Bank Import'!$C$4:$C$1003,$D993-3))</f>
        <v/>
      </c>
      <c r="G993">
        <f>IF($A993="","",IF($D993="","UNMATCHED","Matched"))</f>
        <v/>
      </c>
    </row>
    <row r="994">
      <c r="A994">
        <f>IF(Payouts!A996="","",Payouts!A996)</f>
        <v/>
      </c>
      <c r="B994" s="7">
        <f>IF($A994="","",DATE(LEFT(Payouts!B996,4),MID(Payouts!B996,6,2),MID(Payouts!B996,9,2)))</f>
        <v/>
      </c>
      <c r="C994" s="8">
        <f>IF($A994="","",Payouts!C996)</f>
        <v/>
      </c>
      <c r="D994">
        <f>IF($A994="","",IF(SUMPRODUCT(MAX(IFERROR((ABS('Bank Import'!$C$4:$C$1003-$C994)&lt;0.005)*(ABS('Bank Import'!$A$4:$A$1003-$B994)&lt;=$J$1),0)*ROW('Bank Import'!$A$4:$A$1003)))=0,"",SUMPRODUCT(MAX(IFERROR((ABS('Bank Import'!$C$4:$C$1003-$C994)&lt;0.005)*(ABS('Bank Import'!$A$4:$A$1003-$B994)&lt;=$J$1),0)*ROW('Bank Import'!$A$4:$A$1003)))))</f>
        <v/>
      </c>
      <c r="E994" s="7">
        <f>IF(OR($A994="",$D994=""),"",INDEX('Bank Import'!$A$4:$A$1003,$D994-3))</f>
        <v/>
      </c>
      <c r="F994" s="8">
        <f>IF(OR($A994="",$D994=""),"",INDEX('Bank Import'!$C$4:$C$1003,$D994-3))</f>
        <v/>
      </c>
      <c r="G994">
        <f>IF($A994="","",IF($D994="","UNMATCHED","Matched"))</f>
        <v/>
      </c>
    </row>
    <row r="995">
      <c r="A995">
        <f>IF(Payouts!A997="","",Payouts!A997)</f>
        <v/>
      </c>
      <c r="B995" s="7">
        <f>IF($A995="","",DATE(LEFT(Payouts!B997,4),MID(Payouts!B997,6,2),MID(Payouts!B997,9,2)))</f>
        <v/>
      </c>
      <c r="C995" s="8">
        <f>IF($A995="","",Payouts!C997)</f>
        <v/>
      </c>
      <c r="D995">
        <f>IF($A995="","",IF(SUMPRODUCT(MAX(IFERROR((ABS('Bank Import'!$C$4:$C$1003-$C995)&lt;0.005)*(ABS('Bank Import'!$A$4:$A$1003-$B995)&lt;=$J$1),0)*ROW('Bank Import'!$A$4:$A$1003)))=0,"",SUMPRODUCT(MAX(IFERROR((ABS('Bank Import'!$C$4:$C$1003-$C995)&lt;0.005)*(ABS('Bank Import'!$A$4:$A$1003-$B995)&lt;=$J$1),0)*ROW('Bank Import'!$A$4:$A$1003)))))</f>
        <v/>
      </c>
      <c r="E995" s="7">
        <f>IF(OR($A995="",$D995=""),"",INDEX('Bank Import'!$A$4:$A$1003,$D995-3))</f>
        <v/>
      </c>
      <c r="F995" s="8">
        <f>IF(OR($A995="",$D995=""),"",INDEX('Bank Import'!$C$4:$C$1003,$D995-3))</f>
        <v/>
      </c>
      <c r="G995">
        <f>IF($A995="","",IF($D995="","UNMATCHED","Matched"))</f>
        <v/>
      </c>
    </row>
    <row r="996">
      <c r="A996">
        <f>IF(Payouts!A998="","",Payouts!A998)</f>
        <v/>
      </c>
      <c r="B996" s="7">
        <f>IF($A996="","",DATE(LEFT(Payouts!B998,4),MID(Payouts!B998,6,2),MID(Payouts!B998,9,2)))</f>
        <v/>
      </c>
      <c r="C996" s="8">
        <f>IF($A996="","",Payouts!C998)</f>
        <v/>
      </c>
      <c r="D996">
        <f>IF($A996="","",IF(SUMPRODUCT(MAX(IFERROR((ABS('Bank Import'!$C$4:$C$1003-$C996)&lt;0.005)*(ABS('Bank Import'!$A$4:$A$1003-$B996)&lt;=$J$1),0)*ROW('Bank Import'!$A$4:$A$1003)))=0,"",SUMPRODUCT(MAX(IFERROR((ABS('Bank Import'!$C$4:$C$1003-$C996)&lt;0.005)*(ABS('Bank Import'!$A$4:$A$1003-$B996)&lt;=$J$1),0)*ROW('Bank Import'!$A$4:$A$1003)))))</f>
        <v/>
      </c>
      <c r="E996" s="7">
        <f>IF(OR($A996="",$D996=""),"",INDEX('Bank Import'!$A$4:$A$1003,$D996-3))</f>
        <v/>
      </c>
      <c r="F996" s="8">
        <f>IF(OR($A996="",$D996=""),"",INDEX('Bank Import'!$C$4:$C$1003,$D996-3))</f>
        <v/>
      </c>
      <c r="G996">
        <f>IF($A996="","",IF($D996="","UNMATCHED","Matched"))</f>
        <v/>
      </c>
    </row>
    <row r="997">
      <c r="A997">
        <f>IF(Payouts!A999="","",Payouts!A999)</f>
        <v/>
      </c>
      <c r="B997" s="7">
        <f>IF($A997="","",DATE(LEFT(Payouts!B999,4),MID(Payouts!B999,6,2),MID(Payouts!B999,9,2)))</f>
        <v/>
      </c>
      <c r="C997" s="8">
        <f>IF($A997="","",Payouts!C999)</f>
        <v/>
      </c>
      <c r="D997">
        <f>IF($A997="","",IF(SUMPRODUCT(MAX(IFERROR((ABS('Bank Import'!$C$4:$C$1003-$C997)&lt;0.005)*(ABS('Bank Import'!$A$4:$A$1003-$B997)&lt;=$J$1),0)*ROW('Bank Import'!$A$4:$A$1003)))=0,"",SUMPRODUCT(MAX(IFERROR((ABS('Bank Import'!$C$4:$C$1003-$C997)&lt;0.005)*(ABS('Bank Import'!$A$4:$A$1003-$B997)&lt;=$J$1),0)*ROW('Bank Import'!$A$4:$A$1003)))))</f>
        <v/>
      </c>
      <c r="E997" s="7">
        <f>IF(OR($A997="",$D997=""),"",INDEX('Bank Import'!$A$4:$A$1003,$D997-3))</f>
        <v/>
      </c>
      <c r="F997" s="8">
        <f>IF(OR($A997="",$D997=""),"",INDEX('Bank Import'!$C$4:$C$1003,$D997-3))</f>
        <v/>
      </c>
      <c r="G997">
        <f>IF($A997="","",IF($D997="","UNMATCHED","Matched"))</f>
        <v/>
      </c>
    </row>
    <row r="998">
      <c r="A998">
        <f>IF(Payouts!A1000="","",Payouts!A1000)</f>
        <v/>
      </c>
      <c r="B998" s="7">
        <f>IF($A998="","",DATE(LEFT(Payouts!B1000,4),MID(Payouts!B1000,6,2),MID(Payouts!B1000,9,2)))</f>
        <v/>
      </c>
      <c r="C998" s="8">
        <f>IF($A998="","",Payouts!C1000)</f>
        <v/>
      </c>
      <c r="D998">
        <f>IF($A998="","",IF(SUMPRODUCT(MAX(IFERROR((ABS('Bank Import'!$C$4:$C$1003-$C998)&lt;0.005)*(ABS('Bank Import'!$A$4:$A$1003-$B998)&lt;=$J$1),0)*ROW('Bank Import'!$A$4:$A$1003)))=0,"",SUMPRODUCT(MAX(IFERROR((ABS('Bank Import'!$C$4:$C$1003-$C998)&lt;0.005)*(ABS('Bank Import'!$A$4:$A$1003-$B998)&lt;=$J$1),0)*ROW('Bank Import'!$A$4:$A$1003)))))</f>
        <v/>
      </c>
      <c r="E998" s="7">
        <f>IF(OR($A998="",$D998=""),"",INDEX('Bank Import'!$A$4:$A$1003,$D998-3))</f>
        <v/>
      </c>
      <c r="F998" s="8">
        <f>IF(OR($A998="",$D998=""),"",INDEX('Bank Import'!$C$4:$C$1003,$D998-3))</f>
        <v/>
      </c>
      <c r="G998">
        <f>IF($A998="","",IF($D998="","UNMATCHED","Matched"))</f>
        <v/>
      </c>
    </row>
    <row r="999">
      <c r="A999">
        <f>IF(Payouts!A1001="","",Payouts!A1001)</f>
        <v/>
      </c>
      <c r="B999" s="7">
        <f>IF($A999="","",DATE(LEFT(Payouts!B1001,4),MID(Payouts!B1001,6,2),MID(Payouts!B1001,9,2)))</f>
        <v/>
      </c>
      <c r="C999" s="8">
        <f>IF($A999="","",Payouts!C1001)</f>
        <v/>
      </c>
      <c r="D999">
        <f>IF($A999="","",IF(SUMPRODUCT(MAX(IFERROR((ABS('Bank Import'!$C$4:$C$1003-$C999)&lt;0.005)*(ABS('Bank Import'!$A$4:$A$1003-$B999)&lt;=$J$1),0)*ROW('Bank Import'!$A$4:$A$1003)))=0,"",SUMPRODUCT(MAX(IFERROR((ABS('Bank Import'!$C$4:$C$1003-$C999)&lt;0.005)*(ABS('Bank Import'!$A$4:$A$1003-$B999)&lt;=$J$1),0)*ROW('Bank Import'!$A$4:$A$1003)))))</f>
        <v/>
      </c>
      <c r="E999" s="7">
        <f>IF(OR($A999="",$D999=""),"",INDEX('Bank Import'!$A$4:$A$1003,$D999-3))</f>
        <v/>
      </c>
      <c r="F999" s="8">
        <f>IF(OR($A999="",$D999=""),"",INDEX('Bank Import'!$C$4:$C$1003,$D999-3))</f>
        <v/>
      </c>
      <c r="G999">
        <f>IF($A999="","",IF($D999="","UNMATCHED","Matched"))</f>
        <v/>
      </c>
    </row>
    <row r="1000">
      <c r="A1000">
        <f>IF(Payouts!A1002="","",Payouts!A1002)</f>
        <v/>
      </c>
      <c r="B1000" s="7">
        <f>IF($A1000="","",DATE(LEFT(Payouts!B1002,4),MID(Payouts!B1002,6,2),MID(Payouts!B1002,9,2)))</f>
        <v/>
      </c>
      <c r="C1000" s="8">
        <f>IF($A1000="","",Payouts!C1002)</f>
        <v/>
      </c>
      <c r="D1000">
        <f>IF($A1000="","",IF(SUMPRODUCT(MAX(IFERROR((ABS('Bank Import'!$C$4:$C$1003-$C1000)&lt;0.005)*(ABS('Bank Import'!$A$4:$A$1003-$B1000)&lt;=$J$1),0)*ROW('Bank Import'!$A$4:$A$1003)))=0,"",SUMPRODUCT(MAX(IFERROR((ABS('Bank Import'!$C$4:$C$1003-$C1000)&lt;0.005)*(ABS('Bank Import'!$A$4:$A$1003-$B1000)&lt;=$J$1),0)*ROW('Bank Import'!$A$4:$A$1003)))))</f>
        <v/>
      </c>
      <c r="E1000" s="7">
        <f>IF(OR($A1000="",$D1000=""),"",INDEX('Bank Import'!$A$4:$A$1003,$D1000-3))</f>
        <v/>
      </c>
      <c r="F1000" s="8">
        <f>IF(OR($A1000="",$D1000=""),"",INDEX('Bank Import'!$C$4:$C$1003,$D1000-3))</f>
        <v/>
      </c>
      <c r="G1000">
        <f>IF($A1000="","",IF($D1000="","UNMATCHED","Matched"))</f>
        <v/>
      </c>
    </row>
    <row r="1001">
      <c r="A1001">
        <f>IF(Payouts!A1003="","",Payouts!A1003)</f>
        <v/>
      </c>
      <c r="B1001" s="7">
        <f>IF($A1001="","",DATE(LEFT(Payouts!B1003,4),MID(Payouts!B1003,6,2),MID(Payouts!B1003,9,2)))</f>
        <v/>
      </c>
      <c r="C1001" s="8">
        <f>IF($A1001="","",Payouts!C1003)</f>
        <v/>
      </c>
      <c r="D1001">
        <f>IF($A1001="","",IF(SUMPRODUCT(MAX(IFERROR((ABS('Bank Import'!$C$4:$C$1003-$C1001)&lt;0.005)*(ABS('Bank Import'!$A$4:$A$1003-$B1001)&lt;=$J$1),0)*ROW('Bank Import'!$A$4:$A$1003)))=0,"",SUMPRODUCT(MAX(IFERROR((ABS('Bank Import'!$C$4:$C$1003-$C1001)&lt;0.005)*(ABS('Bank Import'!$A$4:$A$1003-$B1001)&lt;=$J$1),0)*ROW('Bank Import'!$A$4:$A$1003)))))</f>
        <v/>
      </c>
      <c r="E1001" s="7">
        <f>IF(OR($A1001="",$D1001=""),"",INDEX('Bank Import'!$A$4:$A$1003,$D1001-3))</f>
        <v/>
      </c>
      <c r="F1001" s="8">
        <f>IF(OR($A1001="",$D1001=""),"",INDEX('Bank Import'!$C$4:$C$1003,$D1001-3))</f>
        <v/>
      </c>
      <c r="G1001">
        <f>IF($A1001="","",IF($D1001="","UNMATCHED","Matched"))</f>
        <v/>
      </c>
    </row>
    <row r="1002">
      <c r="A1002">
        <f>IF(Payouts!A1004="","",Payouts!A1004)</f>
        <v/>
      </c>
      <c r="B1002" s="7">
        <f>IF($A1002="","",DATE(LEFT(Payouts!B1004,4),MID(Payouts!B1004,6,2),MID(Payouts!B1004,9,2)))</f>
        <v/>
      </c>
      <c r="C1002" s="8">
        <f>IF($A1002="","",Payouts!C1004)</f>
        <v/>
      </c>
      <c r="D1002">
        <f>IF($A1002="","",IF(SUMPRODUCT(MAX(IFERROR((ABS('Bank Import'!$C$4:$C$1003-$C1002)&lt;0.005)*(ABS('Bank Import'!$A$4:$A$1003-$B1002)&lt;=$J$1),0)*ROW('Bank Import'!$A$4:$A$1003)))=0,"",SUMPRODUCT(MAX(IFERROR((ABS('Bank Import'!$C$4:$C$1003-$C1002)&lt;0.005)*(ABS('Bank Import'!$A$4:$A$1003-$B1002)&lt;=$J$1),0)*ROW('Bank Import'!$A$4:$A$1003)))))</f>
        <v/>
      </c>
      <c r="E1002" s="7">
        <f>IF(OR($A1002="",$D1002=""),"",INDEX('Bank Import'!$A$4:$A$1003,$D1002-3))</f>
        <v/>
      </c>
      <c r="F1002" s="8">
        <f>IF(OR($A1002="",$D1002=""),"",INDEX('Bank Import'!$C$4:$C$1003,$D1002-3))</f>
        <v/>
      </c>
      <c r="G1002">
        <f>IF($A1002="","",IF($D1002="","UNMATCHED","Matched"))</f>
        <v/>
      </c>
    </row>
    <row r="1003">
      <c r="A1003">
        <f>IF(Payouts!A1005="","",Payouts!A1005)</f>
        <v/>
      </c>
      <c r="B1003" s="7">
        <f>IF($A1003="","",DATE(LEFT(Payouts!B1005,4),MID(Payouts!B1005,6,2),MID(Payouts!B1005,9,2)))</f>
        <v/>
      </c>
      <c r="C1003" s="8">
        <f>IF($A1003="","",Payouts!C1005)</f>
        <v/>
      </c>
      <c r="D1003">
        <f>IF($A1003="","",IF(SUMPRODUCT(MAX(IFERROR((ABS('Bank Import'!$C$4:$C$1003-$C1003)&lt;0.005)*(ABS('Bank Import'!$A$4:$A$1003-$B1003)&lt;=$J$1),0)*ROW('Bank Import'!$A$4:$A$1003)))=0,"",SUMPRODUCT(MAX(IFERROR((ABS('Bank Import'!$C$4:$C$1003-$C1003)&lt;0.005)*(ABS('Bank Import'!$A$4:$A$1003-$B1003)&lt;=$J$1),0)*ROW('Bank Import'!$A$4:$A$1003)))))</f>
        <v/>
      </c>
      <c r="E1003" s="7">
        <f>IF(OR($A1003="",$D1003=""),"",INDEX('Bank Import'!$A$4:$A$1003,$D1003-3))</f>
        <v/>
      </c>
      <c r="F1003" s="8">
        <f>IF(OR($A1003="",$D1003=""),"",INDEX('Bank Import'!$C$4:$C$1003,$D1003-3))</f>
        <v/>
      </c>
      <c r="G1003">
        <f>IF($A1003="","",IF($D1003="","UNMATCHED","Matched"))</f>
        <v/>
      </c>
    </row>
  </sheetData>
  <conditionalFormatting sqref="G4:G1003">
    <cfRule type="cellIs" priority="1" operator="equal" dxfId="1">
      <formula>"Matched"</formula>
    </cfRule>
    <cfRule type="cellIs" priority="2" operator="equal" dxfId="2">
      <formula>"UNMATCHED"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2026-07-12T16:08:17Z</dcterms:created>
  <dcterms:modified xmlns:dcterms="http://purl.org/dc/terms/" xmlns:xsi="http://www.w3.org/2001/XMLSchema-instance" xsi:type="dcterms:W3CDTF">2026-07-12T16:08:17Z</dcterms:modified>
</cp:coreProperties>
</file>